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nderso\OneDrive - Sempra Energy\User Folders\Desktop\REDACTED FILES_SDGE WEBSITE\"/>
    </mc:Choice>
  </mc:AlternateContent>
  <xr:revisionPtr revIDLastSave="5" documentId="13_ncr:1_{5B1066F1-CD3F-416E-A64D-17E7E8A95F35}" xr6:coauthVersionLast="36" xr6:coauthVersionMax="36" xr10:uidLastSave="{899AC475-09C8-4E51-A523-EAFE6A0D5EAA}"/>
  <bookViews>
    <workbookView xWindow="0" yWindow="600" windowWidth="25605" windowHeight="10560" activeTab="4" xr2:uid="{715C16AF-A6EB-49AD-8CEB-CE6203A33CCF}"/>
  </bookViews>
  <sheets>
    <sheet name="Summary" sheetId="5" r:id="rId1"/>
    <sheet name="2020 Top 100" sheetId="1" r:id="rId2"/>
    <sheet name="2016 Top 100" sheetId="3" r:id="rId3"/>
    <sheet name="2020 Bottom 100" sheetId="6" r:id="rId4"/>
    <sheet name="2016 Bottom 100" sheetId="7" r:id="rId5"/>
  </sheets>
  <definedNames>
    <definedName name="_xlnm.Print_Titles" localSheetId="4">'2016 Bottom 100'!$1:$2</definedName>
    <definedName name="_xlnm.Print_Titles" localSheetId="2">'2016 Top 100'!$1:$3</definedName>
    <definedName name="_xlnm.Print_Titles" localSheetId="3">'2020 Bottom 100'!$1:$2</definedName>
    <definedName name="_xlnm.Print_Titles" localSheetId="1">'2020 Top 100'!$1:$3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03" i="7" l="1"/>
  <c r="C12" i="5" s="1"/>
  <c r="K103" i="7"/>
  <c r="C13" i="5" s="1"/>
  <c r="M103" i="7"/>
  <c r="C11" i="5" s="1"/>
  <c r="G103" i="7"/>
  <c r="C10" i="5" s="1"/>
  <c r="L103" i="6" l="1"/>
  <c r="B11" i="5" s="1"/>
  <c r="K103" i="6"/>
  <c r="B12" i="5" s="1"/>
  <c r="J103" i="6"/>
  <c r="B13" i="5" s="1"/>
  <c r="E103" i="6"/>
  <c r="D103" i="6"/>
  <c r="B10" i="5" s="1"/>
  <c r="B6" i="5" l="1"/>
  <c r="B5" i="5"/>
  <c r="B4" i="5"/>
  <c r="B3" i="5"/>
  <c r="T103" i="3" l="1"/>
  <c r="O103" i="3"/>
  <c r="N103" i="3"/>
  <c r="P103" i="3" s="1"/>
  <c r="T102" i="3"/>
  <c r="R102" i="3" s="1"/>
  <c r="O102" i="3"/>
  <c r="N102" i="3"/>
  <c r="P102" i="3" s="1"/>
  <c r="T101" i="3"/>
  <c r="R101" i="3" s="1"/>
  <c r="O101" i="3"/>
  <c r="N101" i="3"/>
  <c r="P101" i="3" s="1"/>
  <c r="T100" i="3"/>
  <c r="O100" i="3"/>
  <c r="R100" i="3" s="1"/>
  <c r="N100" i="3"/>
  <c r="P100" i="3" s="1"/>
  <c r="T99" i="3"/>
  <c r="O99" i="3"/>
  <c r="R99" i="3" s="1"/>
  <c r="N99" i="3"/>
  <c r="P99" i="3" s="1"/>
  <c r="T98" i="3"/>
  <c r="O98" i="3"/>
  <c r="R98" i="3" s="1"/>
  <c r="N98" i="3"/>
  <c r="P98" i="3" s="1"/>
  <c r="T97" i="3"/>
  <c r="R97" i="3" s="1"/>
  <c r="O97" i="3"/>
  <c r="N97" i="3"/>
  <c r="P97" i="3" s="1"/>
  <c r="T96" i="3"/>
  <c r="O96" i="3"/>
  <c r="R96" i="3" s="1"/>
  <c r="N96" i="3"/>
  <c r="P96" i="3" s="1"/>
  <c r="S96" i="3" s="1"/>
  <c r="T95" i="3"/>
  <c r="O95" i="3"/>
  <c r="N95" i="3"/>
  <c r="P95" i="3" s="1"/>
  <c r="S95" i="3" s="1"/>
  <c r="T94" i="3"/>
  <c r="O94" i="3"/>
  <c r="N94" i="3"/>
  <c r="P94" i="3" s="1"/>
  <c r="S94" i="3" s="1"/>
  <c r="T93" i="3"/>
  <c r="S93" i="3"/>
  <c r="O93" i="3"/>
  <c r="N93" i="3"/>
  <c r="P93" i="3" s="1"/>
  <c r="T92" i="3"/>
  <c r="S92" i="3"/>
  <c r="O92" i="3"/>
  <c r="R92" i="3" s="1"/>
  <c r="N92" i="3"/>
  <c r="P92" i="3" s="1"/>
  <c r="T91" i="3"/>
  <c r="O91" i="3"/>
  <c r="N91" i="3"/>
  <c r="P91" i="3" s="1"/>
  <c r="T90" i="3"/>
  <c r="P90" i="3"/>
  <c r="O90" i="3"/>
  <c r="N90" i="3"/>
  <c r="T89" i="3"/>
  <c r="S89" i="3"/>
  <c r="O89" i="3"/>
  <c r="N89" i="3"/>
  <c r="P89" i="3" s="1"/>
  <c r="T88" i="3"/>
  <c r="P88" i="3"/>
  <c r="O88" i="3"/>
  <c r="N88" i="3"/>
  <c r="T87" i="3"/>
  <c r="O87" i="3"/>
  <c r="N87" i="3"/>
  <c r="P87" i="3" s="1"/>
  <c r="T86" i="3"/>
  <c r="O86" i="3"/>
  <c r="N86" i="3"/>
  <c r="P86" i="3" s="1"/>
  <c r="T85" i="3"/>
  <c r="O85" i="3"/>
  <c r="N85" i="3"/>
  <c r="P85" i="3" s="1"/>
  <c r="S85" i="3" s="1"/>
  <c r="T84" i="3"/>
  <c r="O84" i="3"/>
  <c r="R84" i="3" s="1"/>
  <c r="N84" i="3"/>
  <c r="P84" i="3" s="1"/>
  <c r="T83" i="3"/>
  <c r="O83" i="3"/>
  <c r="N83" i="3"/>
  <c r="P83" i="3" s="1"/>
  <c r="T82" i="3"/>
  <c r="R82" i="3"/>
  <c r="O82" i="3"/>
  <c r="N82" i="3"/>
  <c r="P82" i="3" s="1"/>
  <c r="T81" i="3"/>
  <c r="O81" i="3"/>
  <c r="N81" i="3"/>
  <c r="P81" i="3" s="1"/>
  <c r="S81" i="3" s="1"/>
  <c r="T80" i="3"/>
  <c r="O80" i="3"/>
  <c r="R80" i="3" s="1"/>
  <c r="N80" i="3"/>
  <c r="P80" i="3" s="1"/>
  <c r="T79" i="3"/>
  <c r="O79" i="3"/>
  <c r="N79" i="3"/>
  <c r="P79" i="3" s="1"/>
  <c r="T78" i="3"/>
  <c r="O78" i="3"/>
  <c r="R78" i="3" s="1"/>
  <c r="N78" i="3"/>
  <c r="P78" i="3" s="1"/>
  <c r="T77" i="3"/>
  <c r="O77" i="3"/>
  <c r="N77" i="3"/>
  <c r="P77" i="3" s="1"/>
  <c r="S77" i="3" s="1"/>
  <c r="T76" i="3"/>
  <c r="O76" i="3"/>
  <c r="R76" i="3" s="1"/>
  <c r="N76" i="3"/>
  <c r="P76" i="3" s="1"/>
  <c r="T75" i="3"/>
  <c r="O75" i="3"/>
  <c r="N75" i="3"/>
  <c r="P75" i="3" s="1"/>
  <c r="T74" i="3"/>
  <c r="O74" i="3"/>
  <c r="N74" i="3"/>
  <c r="P74" i="3" s="1"/>
  <c r="T73" i="3"/>
  <c r="O73" i="3"/>
  <c r="N73" i="3"/>
  <c r="P73" i="3" s="1"/>
  <c r="T72" i="3"/>
  <c r="O72" i="3"/>
  <c r="N72" i="3"/>
  <c r="P72" i="3" s="1"/>
  <c r="T71" i="3"/>
  <c r="O71" i="3"/>
  <c r="N71" i="3"/>
  <c r="P71" i="3" s="1"/>
  <c r="T70" i="3"/>
  <c r="O70" i="3"/>
  <c r="R70" i="3" s="1"/>
  <c r="N70" i="3"/>
  <c r="P70" i="3" s="1"/>
  <c r="T69" i="3"/>
  <c r="O69" i="3"/>
  <c r="N69" i="3"/>
  <c r="P69" i="3" s="1"/>
  <c r="T68" i="3"/>
  <c r="O68" i="3"/>
  <c r="R68" i="3" s="1"/>
  <c r="N68" i="3"/>
  <c r="P68" i="3" s="1"/>
  <c r="T67" i="3"/>
  <c r="O67" i="3"/>
  <c r="N67" i="3"/>
  <c r="P67" i="3" s="1"/>
  <c r="T66" i="3"/>
  <c r="O66" i="3"/>
  <c r="N66" i="3"/>
  <c r="P66" i="3" s="1"/>
  <c r="T65" i="3"/>
  <c r="O65" i="3"/>
  <c r="N65" i="3"/>
  <c r="P65" i="3" s="1"/>
  <c r="S65" i="3" s="1"/>
  <c r="T64" i="3"/>
  <c r="O64" i="3"/>
  <c r="N64" i="3"/>
  <c r="P64" i="3" s="1"/>
  <c r="T63" i="3"/>
  <c r="O63" i="3"/>
  <c r="N63" i="3"/>
  <c r="P63" i="3" s="1"/>
  <c r="T62" i="3"/>
  <c r="O62" i="3"/>
  <c r="N62" i="3"/>
  <c r="P62" i="3" s="1"/>
  <c r="T61" i="3"/>
  <c r="P61" i="3"/>
  <c r="O61" i="3"/>
  <c r="N61" i="3"/>
  <c r="T60" i="3"/>
  <c r="P60" i="3"/>
  <c r="O60" i="3"/>
  <c r="N60" i="3"/>
  <c r="T59" i="3"/>
  <c r="O59" i="3"/>
  <c r="N59" i="3"/>
  <c r="P59" i="3" s="1"/>
  <c r="T58" i="3"/>
  <c r="O58" i="3"/>
  <c r="N58" i="3"/>
  <c r="P58" i="3" s="1"/>
  <c r="T57" i="3"/>
  <c r="O57" i="3"/>
  <c r="N57" i="3"/>
  <c r="P57" i="3" s="1"/>
  <c r="T56" i="3"/>
  <c r="O56" i="3"/>
  <c r="N56" i="3"/>
  <c r="P56" i="3" s="1"/>
  <c r="S56" i="3" s="1"/>
  <c r="T55" i="3"/>
  <c r="O55" i="3"/>
  <c r="N55" i="3"/>
  <c r="P55" i="3" s="1"/>
  <c r="T54" i="3"/>
  <c r="P54" i="3"/>
  <c r="S54" i="3" s="1"/>
  <c r="O54" i="3"/>
  <c r="N54" i="3"/>
  <c r="T53" i="3"/>
  <c r="O53" i="3"/>
  <c r="N53" i="3"/>
  <c r="P53" i="3" s="1"/>
  <c r="S53" i="3" s="1"/>
  <c r="T52" i="3"/>
  <c r="P52" i="3"/>
  <c r="S52" i="3" s="1"/>
  <c r="O52" i="3"/>
  <c r="R52" i="3" s="1"/>
  <c r="N52" i="3"/>
  <c r="T51" i="3"/>
  <c r="P51" i="3"/>
  <c r="O51" i="3"/>
  <c r="N51" i="3"/>
  <c r="T50" i="3"/>
  <c r="O50" i="3"/>
  <c r="N50" i="3"/>
  <c r="P50" i="3" s="1"/>
  <c r="T49" i="3"/>
  <c r="O49" i="3"/>
  <c r="N49" i="3"/>
  <c r="P49" i="3" s="1"/>
  <c r="T48" i="3"/>
  <c r="O48" i="3"/>
  <c r="N48" i="3"/>
  <c r="P48" i="3" s="1"/>
  <c r="T47" i="3"/>
  <c r="O47" i="3"/>
  <c r="N47" i="3"/>
  <c r="P47" i="3" s="1"/>
  <c r="T46" i="3"/>
  <c r="O46" i="3"/>
  <c r="N46" i="3"/>
  <c r="P46" i="3" s="1"/>
  <c r="T45" i="3"/>
  <c r="O45" i="3"/>
  <c r="N45" i="3"/>
  <c r="P45" i="3" s="1"/>
  <c r="S45" i="3" s="1"/>
  <c r="T44" i="3"/>
  <c r="P44" i="3"/>
  <c r="S44" i="3" s="1"/>
  <c r="O44" i="3"/>
  <c r="R44" i="3" s="1"/>
  <c r="N44" i="3"/>
  <c r="T43" i="3"/>
  <c r="P43" i="3"/>
  <c r="S43" i="3" s="1"/>
  <c r="O43" i="3"/>
  <c r="N43" i="3"/>
  <c r="T42" i="3"/>
  <c r="O42" i="3"/>
  <c r="R42" i="3" s="1"/>
  <c r="N42" i="3"/>
  <c r="P42" i="3" s="1"/>
  <c r="T41" i="3"/>
  <c r="O41" i="3"/>
  <c r="R41" i="3" s="1"/>
  <c r="N41" i="3"/>
  <c r="P41" i="3" s="1"/>
  <c r="T40" i="3"/>
  <c r="O40" i="3"/>
  <c r="R40" i="3" s="1"/>
  <c r="N40" i="3"/>
  <c r="P40" i="3" s="1"/>
  <c r="Q40" i="3" s="1"/>
  <c r="S40" i="3" s="1"/>
  <c r="T39" i="3"/>
  <c r="O39" i="3"/>
  <c r="N39" i="3"/>
  <c r="P39" i="3" s="1"/>
  <c r="S39" i="3" s="1"/>
  <c r="T38" i="3"/>
  <c r="O38" i="3"/>
  <c r="N38" i="3"/>
  <c r="P38" i="3" s="1"/>
  <c r="T37" i="3"/>
  <c r="P37" i="3"/>
  <c r="S37" i="3" s="1"/>
  <c r="O37" i="3"/>
  <c r="N37" i="3"/>
  <c r="T36" i="3"/>
  <c r="O36" i="3"/>
  <c r="N36" i="3"/>
  <c r="P36" i="3" s="1"/>
  <c r="S36" i="3" s="1"/>
  <c r="T35" i="3"/>
  <c r="P35" i="3"/>
  <c r="S35" i="3" s="1"/>
  <c r="O35" i="3"/>
  <c r="R35" i="3" s="1"/>
  <c r="N35" i="3"/>
  <c r="T34" i="3"/>
  <c r="O34" i="3"/>
  <c r="N34" i="3"/>
  <c r="P34" i="3" s="1"/>
  <c r="S34" i="3" s="1"/>
  <c r="T33" i="3"/>
  <c r="O33" i="3"/>
  <c r="R33" i="3" s="1"/>
  <c r="N33" i="3"/>
  <c r="P33" i="3" s="1"/>
  <c r="S33" i="3" s="1"/>
  <c r="T32" i="3"/>
  <c r="O32" i="3"/>
  <c r="N32" i="3"/>
  <c r="P32" i="3" s="1"/>
  <c r="S32" i="3" s="1"/>
  <c r="T31" i="3"/>
  <c r="O31" i="3"/>
  <c r="N31" i="3"/>
  <c r="P31" i="3" s="1"/>
  <c r="S31" i="3" s="1"/>
  <c r="T30" i="3"/>
  <c r="O30" i="3"/>
  <c r="N30" i="3"/>
  <c r="P30" i="3" s="1"/>
  <c r="T29" i="3"/>
  <c r="O29" i="3"/>
  <c r="N29" i="3"/>
  <c r="P29" i="3" s="1"/>
  <c r="S29" i="3" s="1"/>
  <c r="T28" i="3"/>
  <c r="P28" i="3"/>
  <c r="S28" i="3" s="1"/>
  <c r="O28" i="3"/>
  <c r="N28" i="3"/>
  <c r="T27" i="3"/>
  <c r="O27" i="3"/>
  <c r="N27" i="3"/>
  <c r="P27" i="3" s="1"/>
  <c r="S27" i="3" s="1"/>
  <c r="T26" i="3"/>
  <c r="P26" i="3"/>
  <c r="S26" i="3" s="1"/>
  <c r="O26" i="3"/>
  <c r="N26" i="3"/>
  <c r="T25" i="3"/>
  <c r="O25" i="3"/>
  <c r="N25" i="3"/>
  <c r="P25" i="3" s="1"/>
  <c r="S25" i="3" s="1"/>
  <c r="T24" i="3"/>
  <c r="O24" i="3"/>
  <c r="N24" i="3"/>
  <c r="P24" i="3" s="1"/>
  <c r="T23" i="3"/>
  <c r="O23" i="3"/>
  <c r="N23" i="3"/>
  <c r="P23" i="3" s="1"/>
  <c r="T22" i="3"/>
  <c r="O22" i="3"/>
  <c r="N22" i="3"/>
  <c r="P22" i="3" s="1"/>
  <c r="T21" i="3"/>
  <c r="O21" i="3"/>
  <c r="N21" i="3"/>
  <c r="P21" i="3" s="1"/>
  <c r="S21" i="3" s="1"/>
  <c r="T20" i="3"/>
  <c r="O20" i="3"/>
  <c r="N20" i="3"/>
  <c r="P20" i="3" s="1"/>
  <c r="S20" i="3" s="1"/>
  <c r="T19" i="3"/>
  <c r="P19" i="3"/>
  <c r="S19" i="3" s="1"/>
  <c r="O19" i="3"/>
  <c r="N19" i="3"/>
  <c r="T18" i="3"/>
  <c r="O18" i="3"/>
  <c r="N18" i="3"/>
  <c r="P18" i="3" s="1"/>
  <c r="S18" i="3" s="1"/>
  <c r="T17" i="3"/>
  <c r="P17" i="3"/>
  <c r="S17" i="3" s="1"/>
  <c r="O17" i="3"/>
  <c r="N17" i="3"/>
  <c r="T16" i="3"/>
  <c r="P16" i="3"/>
  <c r="O16" i="3"/>
  <c r="N16" i="3"/>
  <c r="T15" i="3"/>
  <c r="O15" i="3"/>
  <c r="N15" i="3"/>
  <c r="P15" i="3" s="1"/>
  <c r="T14" i="3"/>
  <c r="O14" i="3"/>
  <c r="N14" i="3"/>
  <c r="P14" i="3" s="1"/>
  <c r="T13" i="3"/>
  <c r="O13" i="3"/>
  <c r="N13" i="3"/>
  <c r="P13" i="3" s="1"/>
  <c r="T12" i="3"/>
  <c r="O12" i="3"/>
  <c r="N12" i="3"/>
  <c r="P12" i="3" s="1"/>
  <c r="S12" i="3" s="1"/>
  <c r="T11" i="3"/>
  <c r="P11" i="3"/>
  <c r="S11" i="3" s="1"/>
  <c r="O11" i="3"/>
  <c r="N11" i="3"/>
  <c r="T10" i="3"/>
  <c r="O10" i="3"/>
  <c r="N10" i="3"/>
  <c r="P10" i="3" s="1"/>
  <c r="S10" i="3" s="1"/>
  <c r="T9" i="3"/>
  <c r="P9" i="3"/>
  <c r="S9" i="3" s="1"/>
  <c r="O9" i="3"/>
  <c r="N9" i="3"/>
  <c r="T8" i="3"/>
  <c r="O8" i="3"/>
  <c r="N8" i="3"/>
  <c r="P8" i="3" s="1"/>
  <c r="S8" i="3" s="1"/>
  <c r="T7" i="3"/>
  <c r="O7" i="3"/>
  <c r="N7" i="3"/>
  <c r="P7" i="3" s="1"/>
  <c r="S7" i="3" s="1"/>
  <c r="T6" i="3"/>
  <c r="O6" i="3"/>
  <c r="N6" i="3"/>
  <c r="P6" i="3" s="1"/>
  <c r="S6" i="3" s="1"/>
  <c r="T5" i="3"/>
  <c r="O5" i="3"/>
  <c r="N5" i="3"/>
  <c r="P5" i="3" s="1"/>
  <c r="S5" i="3" s="1"/>
  <c r="T4" i="3"/>
  <c r="O4" i="3"/>
  <c r="N4" i="3"/>
  <c r="R31" i="3" l="1"/>
  <c r="R48" i="3"/>
  <c r="Q48" i="3" s="1"/>
  <c r="S48" i="3" s="1"/>
  <c r="R49" i="3"/>
  <c r="R64" i="3"/>
  <c r="R66" i="3"/>
  <c r="R74" i="3"/>
  <c r="R86" i="3"/>
  <c r="R37" i="3"/>
  <c r="R46" i="3"/>
  <c r="R103" i="3"/>
  <c r="R45" i="3"/>
  <c r="Q45" i="3" s="1"/>
  <c r="R62" i="3"/>
  <c r="R72" i="3"/>
  <c r="R88" i="3"/>
  <c r="R90" i="3"/>
  <c r="Q90" i="3" s="1"/>
  <c r="R93" i="3"/>
  <c r="R94" i="3"/>
  <c r="S38" i="3"/>
  <c r="Q42" i="3"/>
  <c r="S42" i="3"/>
  <c r="S46" i="3"/>
  <c r="Q46" i="3"/>
  <c r="R95" i="3"/>
  <c r="Q95" i="3" s="1"/>
  <c r="R32" i="3"/>
  <c r="Q32" i="3" s="1"/>
  <c r="R34" i="3"/>
  <c r="R36" i="3"/>
  <c r="R39" i="3"/>
  <c r="Q44" i="3"/>
  <c r="R50" i="3"/>
  <c r="Q50" i="3" s="1"/>
  <c r="S50" i="3" s="1"/>
  <c r="Q52" i="3"/>
  <c r="R53" i="3"/>
  <c r="Q53" i="3" s="1"/>
  <c r="C3" i="5"/>
  <c r="R38" i="3"/>
  <c r="Q38" i="3" s="1"/>
  <c r="P4" i="3"/>
  <c r="R30" i="3"/>
  <c r="Q30" i="3" s="1"/>
  <c r="S30" i="3" s="1"/>
  <c r="R43" i="3"/>
  <c r="R47" i="3"/>
  <c r="Q47" i="3" s="1"/>
  <c r="S47" i="3" s="1"/>
  <c r="R51" i="3"/>
  <c r="R6" i="3"/>
  <c r="Q6" i="3" s="1"/>
  <c r="R10" i="3"/>
  <c r="Q10" i="3" s="1"/>
  <c r="R14" i="3"/>
  <c r="Q14" i="3" s="1"/>
  <c r="S14" i="3" s="1"/>
  <c r="R18" i="3"/>
  <c r="Q18" i="3" s="1"/>
  <c r="R26" i="3"/>
  <c r="Q26" i="3" s="1"/>
  <c r="R5" i="3"/>
  <c r="R9" i="3"/>
  <c r="R13" i="3"/>
  <c r="R17" i="3"/>
  <c r="Q17" i="3" s="1"/>
  <c r="R21" i="3"/>
  <c r="Q21" i="3" s="1"/>
  <c r="Q31" i="3"/>
  <c r="Q33" i="3"/>
  <c r="Q35" i="3"/>
  <c r="R12" i="3"/>
  <c r="Q12" i="3" s="1"/>
  <c r="Q13" i="3"/>
  <c r="S13" i="3" s="1"/>
  <c r="R16" i="3"/>
  <c r="Q16" i="3" s="1"/>
  <c r="S16" i="3" s="1"/>
  <c r="R20" i="3"/>
  <c r="Q20" i="3" s="1"/>
  <c r="R24" i="3"/>
  <c r="Q24" i="3" s="1"/>
  <c r="S24" i="3" s="1"/>
  <c r="R28" i="3"/>
  <c r="Q28" i="3" s="1"/>
  <c r="R22" i="3"/>
  <c r="Q22" i="3" s="1"/>
  <c r="S22" i="3" s="1"/>
  <c r="R25" i="3"/>
  <c r="Q25" i="3" s="1"/>
  <c r="R29" i="3"/>
  <c r="Q29" i="3" s="1"/>
  <c r="R4" i="3"/>
  <c r="Q5" i="3"/>
  <c r="R8" i="3"/>
  <c r="Q8" i="3" s="1"/>
  <c r="Q9" i="3"/>
  <c r="R7" i="3"/>
  <c r="Q7" i="3" s="1"/>
  <c r="R11" i="3"/>
  <c r="Q11" i="3" s="1"/>
  <c r="R15" i="3"/>
  <c r="Q15" i="3" s="1"/>
  <c r="S15" i="3" s="1"/>
  <c r="R19" i="3"/>
  <c r="Q19" i="3" s="1"/>
  <c r="R23" i="3"/>
  <c r="Q23" i="3" s="1"/>
  <c r="S23" i="3" s="1"/>
  <c r="R27" i="3"/>
  <c r="Q27" i="3" s="1"/>
  <c r="Q34" i="3"/>
  <c r="Q36" i="3"/>
  <c r="R69" i="3"/>
  <c r="Q69" i="3" s="1"/>
  <c r="S69" i="3" s="1"/>
  <c r="R81" i="3"/>
  <c r="R85" i="3"/>
  <c r="S55" i="3"/>
  <c r="Q64" i="3"/>
  <c r="S64" i="3"/>
  <c r="Q68" i="3"/>
  <c r="S68" i="3"/>
  <c r="Q72" i="3"/>
  <c r="S72" i="3" s="1"/>
  <c r="Q76" i="3"/>
  <c r="S76" i="3"/>
  <c r="Q80" i="3"/>
  <c r="S80" i="3" s="1"/>
  <c r="Q84" i="3"/>
  <c r="S84" i="3"/>
  <c r="Q88" i="3"/>
  <c r="S88" i="3"/>
  <c r="Q102" i="3"/>
  <c r="S102" i="3"/>
  <c r="Q37" i="3"/>
  <c r="Q39" i="3"/>
  <c r="Q41" i="3"/>
  <c r="S41" i="3" s="1"/>
  <c r="Q43" i="3"/>
  <c r="Q49" i="3"/>
  <c r="S49" i="3" s="1"/>
  <c r="Q51" i="3"/>
  <c r="S51" i="3" s="1"/>
  <c r="R54" i="3"/>
  <c r="Q54" i="3" s="1"/>
  <c r="R63" i="3"/>
  <c r="Q63" i="3" s="1"/>
  <c r="R67" i="3"/>
  <c r="Q67" i="3" s="1"/>
  <c r="R71" i="3"/>
  <c r="Q71" i="3" s="1"/>
  <c r="S71" i="3" s="1"/>
  <c r="R75" i="3"/>
  <c r="Q75" i="3" s="1"/>
  <c r="R79" i="3"/>
  <c r="Q79" i="3" s="1"/>
  <c r="S79" i="3" s="1"/>
  <c r="R83" i="3"/>
  <c r="Q83" i="3" s="1"/>
  <c r="R87" i="3"/>
  <c r="Q87" i="3" s="1"/>
  <c r="R91" i="3"/>
  <c r="Q91" i="3" s="1"/>
  <c r="Q100" i="3"/>
  <c r="S100" i="3"/>
  <c r="R65" i="3"/>
  <c r="Q65" i="3" s="1"/>
  <c r="R73" i="3"/>
  <c r="R77" i="3"/>
  <c r="R89" i="3"/>
  <c r="Q89" i="3" s="1"/>
  <c r="R55" i="3"/>
  <c r="Q55" i="3" s="1"/>
  <c r="R56" i="3"/>
  <c r="Q56" i="3" s="1"/>
  <c r="R57" i="3"/>
  <c r="Q57" i="3" s="1"/>
  <c r="S57" i="3" s="1"/>
  <c r="R58" i="3"/>
  <c r="Q58" i="3" s="1"/>
  <c r="S58" i="3" s="1"/>
  <c r="R59" i="3"/>
  <c r="Q59" i="3" s="1"/>
  <c r="S59" i="3" s="1"/>
  <c r="R60" i="3"/>
  <c r="Q60" i="3" s="1"/>
  <c r="S60" i="3" s="1"/>
  <c r="R61" i="3"/>
  <c r="Q61" i="3" s="1"/>
  <c r="S61" i="3" s="1"/>
  <c r="Q62" i="3"/>
  <c r="S62" i="3" s="1"/>
  <c r="S63" i="3"/>
  <c r="Q66" i="3"/>
  <c r="S66" i="3"/>
  <c r="S67" i="3"/>
  <c r="Q70" i="3"/>
  <c r="S70" i="3" s="1"/>
  <c r="Q73" i="3"/>
  <c r="S73" i="3" s="1"/>
  <c r="Q74" i="3"/>
  <c r="S74" i="3"/>
  <c r="S75" i="3"/>
  <c r="Q77" i="3"/>
  <c r="Q78" i="3"/>
  <c r="S78" i="3"/>
  <c r="Q81" i="3"/>
  <c r="Q82" i="3"/>
  <c r="S82" i="3"/>
  <c r="S83" i="3"/>
  <c r="Q85" i="3"/>
  <c r="Q86" i="3"/>
  <c r="S86" i="3"/>
  <c r="S87" i="3"/>
  <c r="S90" i="3"/>
  <c r="S91" i="3"/>
  <c r="Q98" i="3"/>
  <c r="S98" i="3"/>
  <c r="Q92" i="3"/>
  <c r="Q93" i="3"/>
  <c r="Q94" i="3"/>
  <c r="Q96" i="3"/>
  <c r="Q97" i="3"/>
  <c r="S97" i="3"/>
  <c r="Q99" i="3"/>
  <c r="S99" i="3"/>
  <c r="Q101" i="3"/>
  <c r="S101" i="3"/>
  <c r="Q103" i="3"/>
  <c r="S103" i="3"/>
  <c r="Q4" i="3" l="1"/>
  <c r="C5" i="5" s="1"/>
  <c r="C6" i="5"/>
  <c r="C4" i="5"/>
  <c r="S4" i="3"/>
</calcChain>
</file>

<file path=xl/sharedStrings.xml><?xml version="1.0" encoding="utf-8"?>
<sst xmlns="http://schemas.openxmlformats.org/spreadsheetml/2006/main" count="482" uniqueCount="75">
  <si>
    <t>Bundled Load [kW]</t>
  </si>
  <si>
    <t>Current TOU</t>
  </si>
  <si>
    <t>Year</t>
  </si>
  <si>
    <t>Month</t>
  </si>
  <si>
    <t>Day</t>
  </si>
  <si>
    <t>Date</t>
  </si>
  <si>
    <t>Hour</t>
  </si>
  <si>
    <t>Summer</t>
  </si>
  <si>
    <t>Weekend</t>
  </si>
  <si>
    <t>Holiday</t>
  </si>
  <si>
    <t>Residential</t>
  </si>
  <si>
    <t>Small Commercial</t>
  </si>
  <si>
    <t>M/L C&amp;I</t>
  </si>
  <si>
    <t>Agriculture</t>
  </si>
  <si>
    <t>Lighting</t>
  </si>
  <si>
    <t>Schools</t>
  </si>
  <si>
    <t>Top 100 LOLP</t>
  </si>
  <si>
    <t>On Peak</t>
  </si>
  <si>
    <t>Off Peak</t>
  </si>
  <si>
    <t>Super Off Peak</t>
  </si>
  <si>
    <t>Time Period</t>
  </si>
  <si>
    <t>YEAR</t>
  </si>
  <si>
    <t>MONTH</t>
  </si>
  <si>
    <t>DAY</t>
  </si>
  <si>
    <t>DATE</t>
  </si>
  <si>
    <t>HOUR</t>
  </si>
  <si>
    <t>DAYPDT</t>
  </si>
  <si>
    <t>HOURPDT</t>
  </si>
  <si>
    <t>On-Peak</t>
  </si>
  <si>
    <t>Semi-Peak</t>
  </si>
  <si>
    <t>Super Off-Peak</t>
  </si>
  <si>
    <t>Total</t>
  </si>
  <si>
    <t>Rank</t>
  </si>
  <si>
    <t>Proposed TOU</t>
  </si>
  <si>
    <t>BundledLoadMW_AGR</t>
  </si>
  <si>
    <t>BundledLoadMW_SMC</t>
  </si>
  <si>
    <t>BundledLoadMW_LGT</t>
  </si>
  <si>
    <t>BundledLoadMW_MLC</t>
  </si>
  <si>
    <t>BundledLoadMW_RES</t>
  </si>
  <si>
    <t>Off-Peak</t>
  </si>
  <si>
    <t>7/18/2016</t>
  </si>
  <si>
    <t>7/19/2016</t>
  </si>
  <si>
    <t>7/20/2016</t>
  </si>
  <si>
    <t>7/21/2016</t>
  </si>
  <si>
    <t>8/4/2016</t>
  </si>
  <si>
    <t>8/27/2016</t>
  </si>
  <si>
    <t>8/28/2016</t>
  </si>
  <si>
    <t>8/29/2016</t>
  </si>
  <si>
    <t>8/30/2016</t>
  </si>
  <si>
    <t>8/31/2016</t>
  </si>
  <si>
    <t>9/1/2016</t>
  </si>
  <si>
    <t>9/6/2016</t>
  </si>
  <si>
    <t>9/11/2016</t>
  </si>
  <si>
    <t>9/12/2016</t>
  </si>
  <si>
    <t>9/13/2016</t>
  </si>
  <si>
    <t>9/14/2016</t>
  </si>
  <si>
    <t>9/15/2016</t>
  </si>
  <si>
    <t>9/16/2016</t>
  </si>
  <si>
    <t>9/19/2016</t>
  </si>
  <si>
    <t>9/20/2016</t>
  </si>
  <si>
    <t>9/21/2016</t>
  </si>
  <si>
    <t>9/22/2016</t>
  </si>
  <si>
    <t>9/23/2016</t>
  </si>
  <si>
    <t>9/24/2016</t>
  </si>
  <si>
    <t>9/25/2016</t>
  </si>
  <si>
    <t>9/26/2016</t>
  </si>
  <si>
    <t>9/27/2016</t>
  </si>
  <si>
    <t>9/28/2016</t>
  </si>
  <si>
    <t>10/17/2016</t>
  </si>
  <si>
    <t>Top 100 Hours</t>
  </si>
  <si>
    <t>Bottom 100 Hours</t>
  </si>
  <si>
    <t>Winter</t>
  </si>
  <si>
    <t>Sunday</t>
  </si>
  <si>
    <t>Ratio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</si>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</sst>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6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4" xfId="0" applyBorder="1"/>
    <xf numFmtId="0" fontId="0" fillId="0" borderId="0" xfId="0" applyBorder="1"/>
    <xf numFmtId="14" fontId="0" fillId="0" borderId="0" xfId="0" applyNumberForma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/>
    <xf numFmtId="0" fontId="2" fillId="0" borderId="10" xfId="0" applyFont="1" applyFill="1" applyBorder="1" applyAlignment="1">
      <alignment horizontal="center"/>
    </xf>
    <xf numFmtId="14" fontId="0" fillId="0" borderId="0" xfId="0" applyNumberForma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4" xfId="0" applyNumberFormat="1" applyBorder="1"/>
    <xf numFmtId="0" fontId="1" fillId="0" borderId="22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0" fillId="2" borderId="4" xfId="0" applyNumberFormat="1" applyFill="1" applyBorder="1"/>
    <xf numFmtId="3" fontId="0" fillId="2" borderId="6" xfId="0" applyNumberFormat="1" applyFill="1" applyBorder="1"/>
    <xf numFmtId="3" fontId="0" fillId="2" borderId="0" xfId="0" applyNumberFormat="1" applyFill="1"/>
    <xf numFmtId="165" fontId="0" fillId="2" borderId="0" xfId="1" applyNumberFormat="1" applyFont="1" applyFill="1"/>
    <xf numFmtId="44" fontId="0" fillId="2" borderId="5" xfId="0" applyNumberFormat="1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FA5B0-4A16-4DEB-9E5C-0A14EC39A75D}">
  <dimension ref="A1:C13"/>
  <sheetViews>
    <sheetView workbookViewId="0"/>
  </sheetViews>
  <sheetFormatPr defaultRowHeight="15" x14ac:dyDescent="0.25"/>
  <cols>
    <col min="1" max="1" width="13.42578125" bestFit="1" customWidth="1"/>
  </cols>
  <sheetData>
    <row r="1" spans="1:3" ht="15.75" thickBot="1" x14ac:dyDescent="0.3">
      <c r="B1" s="43" t="s">
        <v>69</v>
      </c>
      <c r="C1" s="44"/>
    </row>
    <row r="2" spans="1:3" ht="15.75" thickBot="1" x14ac:dyDescent="0.3">
      <c r="B2" s="31">
        <v>2020</v>
      </c>
      <c r="C2" s="27">
        <v>2016</v>
      </c>
    </row>
    <row r="3" spans="1:3" x14ac:dyDescent="0.25">
      <c r="A3" s="24" t="s">
        <v>7</v>
      </c>
      <c r="B3" s="32">
        <f>SUM('2020 Top 100'!F4:F103)</f>
        <v>100</v>
      </c>
      <c r="C3" s="28">
        <f>SUM('2016 Top 100'!N4:N103)</f>
        <v>100</v>
      </c>
    </row>
    <row r="4" spans="1:3" x14ac:dyDescent="0.25">
      <c r="A4" s="25" t="s">
        <v>28</v>
      </c>
      <c r="B4" s="33">
        <f>SUM('2020 Top 100'!P4:P103)</f>
        <v>81</v>
      </c>
      <c r="C4" s="29">
        <f>SUM('2016 Top 100'!P4:P103)</f>
        <v>71</v>
      </c>
    </row>
    <row r="5" spans="1:3" x14ac:dyDescent="0.25">
      <c r="A5" s="25" t="s">
        <v>39</v>
      </c>
      <c r="B5" s="33">
        <f>SUM('2020 Top 100'!Q4:Q103)</f>
        <v>19</v>
      </c>
      <c r="C5" s="29">
        <f>SUM('2016 Top 100'!Q4:Q103)</f>
        <v>29</v>
      </c>
    </row>
    <row r="6" spans="1:3" ht="15.75" thickBot="1" x14ac:dyDescent="0.3">
      <c r="A6" s="26" t="s">
        <v>30</v>
      </c>
      <c r="B6" s="34">
        <f>SUM('2020 Top 100'!R4:R103)</f>
        <v>0</v>
      </c>
      <c r="C6" s="30">
        <f>SUM('2016 Top 100'!R4:R103)</f>
        <v>0</v>
      </c>
    </row>
    <row r="7" spans="1:3" ht="15.75" thickBot="1" x14ac:dyDescent="0.3"/>
    <row r="8" spans="1:3" ht="15.75" thickBot="1" x14ac:dyDescent="0.3">
      <c r="B8" s="43" t="s">
        <v>70</v>
      </c>
      <c r="C8" s="44"/>
    </row>
    <row r="9" spans="1:3" ht="15.75" thickBot="1" x14ac:dyDescent="0.3">
      <c r="B9" s="31">
        <v>2020</v>
      </c>
      <c r="C9" s="27">
        <v>2016</v>
      </c>
    </row>
    <row r="10" spans="1:3" x14ac:dyDescent="0.25">
      <c r="A10" s="24" t="s">
        <v>71</v>
      </c>
      <c r="B10" s="32">
        <f>'2020 Bottom 100'!D103</f>
        <v>52</v>
      </c>
      <c r="C10" s="28">
        <f>'2016 Bottom 100'!G103</f>
        <v>17</v>
      </c>
    </row>
    <row r="11" spans="1:3" x14ac:dyDescent="0.25">
      <c r="A11" s="25" t="s">
        <v>30</v>
      </c>
      <c r="B11" s="33">
        <f>'2020 Bottom 100'!L103</f>
        <v>46</v>
      </c>
      <c r="C11" s="29">
        <f>'2016 Bottom 100'!M103</f>
        <v>87</v>
      </c>
    </row>
    <row r="12" spans="1:3" x14ac:dyDescent="0.25">
      <c r="A12" s="25" t="s">
        <v>39</v>
      </c>
      <c r="B12" s="33">
        <f>'2020 Bottom 100'!K103</f>
        <v>54</v>
      </c>
      <c r="C12" s="29">
        <f>'2016 Bottom 100'!L103</f>
        <v>13</v>
      </c>
    </row>
    <row r="13" spans="1:3" ht="15.75" thickBot="1" x14ac:dyDescent="0.3">
      <c r="A13" s="26" t="s">
        <v>28</v>
      </c>
      <c r="B13" s="34">
        <f>'2020 Bottom 100'!J103</f>
        <v>0</v>
      </c>
      <c r="C13" s="30">
        <f>'2016 Bottom 100'!K103</f>
        <v>0</v>
      </c>
    </row>
  </sheetData>
  <mergeCells count="2">
    <mergeCell ref="B1:C1"/>
    <mergeCell ref="B8:C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9142F-7112-47E3-AC16-C79CCCB320BE}">
  <sheetPr>
    <pageSetUpPr fitToPage="1"/>
  </sheetPr>
  <dimension ref="A1:U103"/>
  <sheetViews>
    <sheetView workbookViewId="0">
      <selection activeCell="T4" sqref="T4:T103"/>
    </sheetView>
  </sheetViews>
  <sheetFormatPr defaultRowHeight="15" x14ac:dyDescent="0.25"/>
  <cols>
    <col min="1" max="1" width="4.85546875" bestFit="1" customWidth="1"/>
    <col min="2" max="2" width="6.5703125" bestFit="1" customWidth="1"/>
    <col min="3" max="3" width="4" bestFit="1" customWidth="1"/>
    <col min="4" max="4" width="10.42578125" bestFit="1" customWidth="1"/>
    <col min="5" max="5" width="5" bestFit="1" customWidth="1"/>
    <col min="6" max="6" width="7.85546875" bestFit="1" customWidth="1"/>
    <col min="7" max="7" width="8.85546875" bestFit="1" customWidth="1"/>
    <col min="8" max="8" width="7.140625" bestFit="1" customWidth="1"/>
    <col min="9" max="9" width="11" bestFit="1" customWidth="1"/>
    <col min="10" max="10" width="15.7109375" bestFit="1" customWidth="1"/>
    <col min="12" max="12" width="10" bestFit="1" customWidth="1"/>
    <col min="13" max="14" width="7.28515625" bestFit="1" customWidth="1"/>
    <col min="15" max="15" width="12" bestFit="1" customWidth="1"/>
    <col min="16" max="16" width="7.85546875" bestFit="1" customWidth="1"/>
    <col min="17" max="17" width="8" bestFit="1" customWidth="1"/>
    <col min="18" max="18" width="13.42578125" bestFit="1" customWidth="1"/>
    <col min="19" max="19" width="13.140625" bestFit="1" customWidth="1"/>
  </cols>
  <sheetData>
    <row r="1" spans="1:21" ht="15.75" x14ac:dyDescent="0.25">
      <c r="A1" s="41"/>
    </row>
    <row r="2" spans="1:21" x14ac:dyDescent="0.25">
      <c r="A2" s="1"/>
      <c r="B2" s="2"/>
      <c r="C2" s="2"/>
      <c r="D2" s="2"/>
      <c r="E2" s="2"/>
      <c r="F2" s="3"/>
      <c r="G2" s="3"/>
      <c r="H2" s="4"/>
      <c r="I2" s="45" t="s">
        <v>0</v>
      </c>
      <c r="J2" s="46"/>
      <c r="K2" s="46"/>
      <c r="L2" s="46"/>
      <c r="M2" s="46"/>
      <c r="N2" s="47"/>
      <c r="O2" s="45" t="s">
        <v>1</v>
      </c>
      <c r="P2" s="46"/>
      <c r="Q2" s="46"/>
      <c r="R2" s="46"/>
      <c r="S2" s="47"/>
    </row>
    <row r="3" spans="1:21" x14ac:dyDescent="0.25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8" t="s">
        <v>10</v>
      </c>
      <c r="J3" s="9" t="s">
        <v>11</v>
      </c>
      <c r="K3" s="9" t="s">
        <v>12</v>
      </c>
      <c r="L3" s="9" t="s">
        <v>13</v>
      </c>
      <c r="M3" s="10" t="s">
        <v>14</v>
      </c>
      <c r="N3" s="10" t="s">
        <v>15</v>
      </c>
      <c r="O3" s="5" t="s">
        <v>16</v>
      </c>
      <c r="P3" s="6" t="s">
        <v>17</v>
      </c>
      <c r="Q3" s="6" t="s">
        <v>18</v>
      </c>
      <c r="R3" s="6" t="s">
        <v>19</v>
      </c>
      <c r="S3" s="7" t="s">
        <v>20</v>
      </c>
      <c r="T3" s="21" t="s">
        <v>31</v>
      </c>
      <c r="U3" s="22" t="s">
        <v>32</v>
      </c>
    </row>
    <row r="4" spans="1:21" x14ac:dyDescent="0.25">
      <c r="A4" s="11">
        <v>2020</v>
      </c>
      <c r="B4" s="12">
        <v>9</v>
      </c>
      <c r="C4" s="12">
        <v>9</v>
      </c>
      <c r="D4" s="13">
        <v>44083</v>
      </c>
      <c r="E4" s="12">
        <v>20</v>
      </c>
      <c r="F4" s="12">
        <v>1</v>
      </c>
      <c r="G4" s="12">
        <v>0</v>
      </c>
      <c r="H4" s="14">
        <v>0</v>
      </c>
      <c r="I4" s="49"/>
      <c r="J4" s="49"/>
      <c r="K4" s="49"/>
      <c r="L4" s="49"/>
      <c r="M4" s="49"/>
      <c r="N4" s="50"/>
      <c r="O4" s="11">
        <v>1</v>
      </c>
      <c r="P4" s="12">
        <v>1</v>
      </c>
      <c r="Q4" s="12">
        <v>0</v>
      </c>
      <c r="R4" s="12">
        <v>0</v>
      </c>
      <c r="S4" s="14" t="s">
        <v>17</v>
      </c>
      <c r="T4" s="51"/>
      <c r="U4" s="12">
        <v>1</v>
      </c>
    </row>
    <row r="5" spans="1:21" x14ac:dyDescent="0.25">
      <c r="A5" s="11">
        <v>2020</v>
      </c>
      <c r="B5" s="12">
        <v>9</v>
      </c>
      <c r="C5" s="12">
        <v>9</v>
      </c>
      <c r="D5" s="13">
        <v>44083</v>
      </c>
      <c r="E5" s="12">
        <v>19</v>
      </c>
      <c r="F5" s="12">
        <v>1</v>
      </c>
      <c r="G5" s="12">
        <v>0</v>
      </c>
      <c r="H5" s="14">
        <v>0</v>
      </c>
      <c r="I5" s="49"/>
      <c r="J5" s="49"/>
      <c r="K5" s="49"/>
      <c r="L5" s="49"/>
      <c r="M5" s="49"/>
      <c r="N5" s="50"/>
      <c r="O5" s="11">
        <v>1</v>
      </c>
      <c r="P5" s="12">
        <v>1</v>
      </c>
      <c r="Q5" s="12">
        <v>0</v>
      </c>
      <c r="R5" s="12">
        <v>0</v>
      </c>
      <c r="S5" s="14" t="s">
        <v>17</v>
      </c>
      <c r="T5" s="51"/>
      <c r="U5" s="12">
        <v>2</v>
      </c>
    </row>
    <row r="6" spans="1:21" x14ac:dyDescent="0.25">
      <c r="A6" s="11">
        <v>2020</v>
      </c>
      <c r="B6" s="12">
        <v>9</v>
      </c>
      <c r="C6" s="12">
        <v>8</v>
      </c>
      <c r="D6" s="13">
        <v>44082</v>
      </c>
      <c r="E6" s="12">
        <v>20</v>
      </c>
      <c r="F6" s="12">
        <v>1</v>
      </c>
      <c r="G6" s="12">
        <v>0</v>
      </c>
      <c r="H6" s="14">
        <v>0</v>
      </c>
      <c r="I6" s="49"/>
      <c r="J6" s="49"/>
      <c r="K6" s="49"/>
      <c r="L6" s="49"/>
      <c r="M6" s="49"/>
      <c r="N6" s="50"/>
      <c r="O6" s="11">
        <v>1</v>
      </c>
      <c r="P6" s="12">
        <v>1</v>
      </c>
      <c r="Q6" s="12">
        <v>0</v>
      </c>
      <c r="R6" s="12">
        <v>0</v>
      </c>
      <c r="S6" s="14" t="s">
        <v>17</v>
      </c>
      <c r="T6" s="51"/>
      <c r="U6" s="12">
        <v>3</v>
      </c>
    </row>
    <row r="7" spans="1:21" x14ac:dyDescent="0.25">
      <c r="A7" s="11">
        <v>2020</v>
      </c>
      <c r="B7" s="12">
        <v>9</v>
      </c>
      <c r="C7" s="12">
        <v>9</v>
      </c>
      <c r="D7" s="13">
        <v>44083</v>
      </c>
      <c r="E7" s="12">
        <v>21</v>
      </c>
      <c r="F7" s="12">
        <v>1</v>
      </c>
      <c r="G7" s="12">
        <v>0</v>
      </c>
      <c r="H7" s="14">
        <v>0</v>
      </c>
      <c r="I7" s="49"/>
      <c r="J7" s="49"/>
      <c r="K7" s="49"/>
      <c r="L7" s="49"/>
      <c r="M7" s="49"/>
      <c r="N7" s="50"/>
      <c r="O7" s="11">
        <v>1</v>
      </c>
      <c r="P7" s="12">
        <v>1</v>
      </c>
      <c r="Q7" s="12">
        <v>0</v>
      </c>
      <c r="R7" s="12">
        <v>0</v>
      </c>
      <c r="S7" s="14" t="s">
        <v>17</v>
      </c>
      <c r="T7" s="51"/>
      <c r="U7" s="12">
        <v>4</v>
      </c>
    </row>
    <row r="8" spans="1:21" x14ac:dyDescent="0.25">
      <c r="A8" s="11">
        <v>2020</v>
      </c>
      <c r="B8" s="12">
        <v>9</v>
      </c>
      <c r="C8" s="12">
        <v>10</v>
      </c>
      <c r="D8" s="13">
        <v>44084</v>
      </c>
      <c r="E8" s="12">
        <v>20</v>
      </c>
      <c r="F8" s="12">
        <v>1</v>
      </c>
      <c r="G8" s="12">
        <v>0</v>
      </c>
      <c r="H8" s="14">
        <v>0</v>
      </c>
      <c r="I8" s="49"/>
      <c r="J8" s="49"/>
      <c r="K8" s="49"/>
      <c r="L8" s="49"/>
      <c r="M8" s="49"/>
      <c r="N8" s="50"/>
      <c r="O8" s="11">
        <v>1</v>
      </c>
      <c r="P8" s="12">
        <v>1</v>
      </c>
      <c r="Q8" s="12">
        <v>0</v>
      </c>
      <c r="R8" s="12">
        <v>0</v>
      </c>
      <c r="S8" s="14" t="s">
        <v>17</v>
      </c>
      <c r="T8" s="51"/>
      <c r="U8" s="12">
        <v>5</v>
      </c>
    </row>
    <row r="9" spans="1:21" x14ac:dyDescent="0.25">
      <c r="A9" s="11">
        <v>2020</v>
      </c>
      <c r="B9" s="12">
        <v>9</v>
      </c>
      <c r="C9" s="12">
        <v>8</v>
      </c>
      <c r="D9" s="13">
        <v>44082</v>
      </c>
      <c r="E9" s="12">
        <v>21</v>
      </c>
      <c r="F9" s="12">
        <v>1</v>
      </c>
      <c r="G9" s="12">
        <v>0</v>
      </c>
      <c r="H9" s="14">
        <v>0</v>
      </c>
      <c r="I9" s="49"/>
      <c r="J9" s="49"/>
      <c r="K9" s="49"/>
      <c r="L9" s="49"/>
      <c r="M9" s="49"/>
      <c r="N9" s="50"/>
      <c r="O9" s="11">
        <v>1</v>
      </c>
      <c r="P9" s="12">
        <v>1</v>
      </c>
      <c r="Q9" s="12">
        <v>0</v>
      </c>
      <c r="R9" s="12">
        <v>0</v>
      </c>
      <c r="S9" s="14" t="s">
        <v>17</v>
      </c>
      <c r="T9" s="51"/>
      <c r="U9" s="12">
        <v>6</v>
      </c>
    </row>
    <row r="10" spans="1:21" x14ac:dyDescent="0.25">
      <c r="A10" s="11">
        <v>2020</v>
      </c>
      <c r="B10" s="12">
        <v>9</v>
      </c>
      <c r="C10" s="12">
        <v>10</v>
      </c>
      <c r="D10" s="13">
        <v>44084</v>
      </c>
      <c r="E10" s="12">
        <v>21</v>
      </c>
      <c r="F10" s="12">
        <v>1</v>
      </c>
      <c r="G10" s="12">
        <v>0</v>
      </c>
      <c r="H10" s="14">
        <v>0</v>
      </c>
      <c r="I10" s="49"/>
      <c r="J10" s="49"/>
      <c r="K10" s="49"/>
      <c r="L10" s="49"/>
      <c r="M10" s="49"/>
      <c r="N10" s="50"/>
      <c r="O10" s="11">
        <v>1</v>
      </c>
      <c r="P10" s="12">
        <v>1</v>
      </c>
      <c r="Q10" s="12">
        <v>0</v>
      </c>
      <c r="R10" s="12">
        <v>0</v>
      </c>
      <c r="S10" s="14" t="s">
        <v>17</v>
      </c>
      <c r="T10" s="51"/>
      <c r="U10" s="12">
        <v>7</v>
      </c>
    </row>
    <row r="11" spans="1:21" x14ac:dyDescent="0.25">
      <c r="A11" s="11">
        <v>2020</v>
      </c>
      <c r="B11" s="12">
        <v>9</v>
      </c>
      <c r="C11" s="12">
        <v>8</v>
      </c>
      <c r="D11" s="13">
        <v>44082</v>
      </c>
      <c r="E11" s="12">
        <v>19</v>
      </c>
      <c r="F11" s="12">
        <v>1</v>
      </c>
      <c r="G11" s="12">
        <v>0</v>
      </c>
      <c r="H11" s="14">
        <v>0</v>
      </c>
      <c r="I11" s="49"/>
      <c r="J11" s="49"/>
      <c r="K11" s="49"/>
      <c r="L11" s="49"/>
      <c r="M11" s="49"/>
      <c r="N11" s="50"/>
      <c r="O11" s="11">
        <v>1</v>
      </c>
      <c r="P11" s="12">
        <v>1</v>
      </c>
      <c r="Q11" s="12">
        <v>0</v>
      </c>
      <c r="R11" s="12">
        <v>0</v>
      </c>
      <c r="S11" s="14" t="s">
        <v>17</v>
      </c>
      <c r="T11" s="51"/>
      <c r="U11" s="12">
        <v>8</v>
      </c>
    </row>
    <row r="12" spans="1:21" x14ac:dyDescent="0.25">
      <c r="A12" s="11">
        <v>2020</v>
      </c>
      <c r="B12" s="12">
        <v>8</v>
      </c>
      <c r="C12" s="12">
        <v>27</v>
      </c>
      <c r="D12" s="13">
        <v>44070</v>
      </c>
      <c r="E12" s="12">
        <v>21</v>
      </c>
      <c r="F12" s="12">
        <v>1</v>
      </c>
      <c r="G12" s="12">
        <v>0</v>
      </c>
      <c r="H12" s="14">
        <v>0</v>
      </c>
      <c r="I12" s="49"/>
      <c r="J12" s="49"/>
      <c r="K12" s="49"/>
      <c r="L12" s="49"/>
      <c r="M12" s="49"/>
      <c r="N12" s="50"/>
      <c r="O12" s="11">
        <v>1</v>
      </c>
      <c r="P12" s="12">
        <v>1</v>
      </c>
      <c r="Q12" s="12">
        <v>0</v>
      </c>
      <c r="R12" s="12">
        <v>0</v>
      </c>
      <c r="S12" s="14" t="s">
        <v>17</v>
      </c>
      <c r="T12" s="51"/>
      <c r="U12" s="12">
        <v>9</v>
      </c>
    </row>
    <row r="13" spans="1:21" x14ac:dyDescent="0.25">
      <c r="A13" s="11">
        <v>2020</v>
      </c>
      <c r="B13" s="12">
        <v>8</v>
      </c>
      <c r="C13" s="12">
        <v>27</v>
      </c>
      <c r="D13" s="13">
        <v>44070</v>
      </c>
      <c r="E13" s="12">
        <v>20</v>
      </c>
      <c r="F13" s="12">
        <v>1</v>
      </c>
      <c r="G13" s="12">
        <v>0</v>
      </c>
      <c r="H13" s="14">
        <v>0</v>
      </c>
      <c r="I13" s="49"/>
      <c r="J13" s="49"/>
      <c r="K13" s="49"/>
      <c r="L13" s="49"/>
      <c r="M13" s="49"/>
      <c r="N13" s="50"/>
      <c r="O13" s="11">
        <v>1</v>
      </c>
      <c r="P13" s="12">
        <v>1</v>
      </c>
      <c r="Q13" s="12">
        <v>0</v>
      </c>
      <c r="R13" s="12">
        <v>0</v>
      </c>
      <c r="S13" s="14" t="s">
        <v>17</v>
      </c>
      <c r="T13" s="51"/>
      <c r="U13" s="12">
        <v>10</v>
      </c>
    </row>
    <row r="14" spans="1:21" x14ac:dyDescent="0.25">
      <c r="A14" s="11">
        <v>2020</v>
      </c>
      <c r="B14" s="12">
        <v>8</v>
      </c>
      <c r="C14" s="12">
        <v>31</v>
      </c>
      <c r="D14" s="13">
        <v>44074</v>
      </c>
      <c r="E14" s="12">
        <v>21</v>
      </c>
      <c r="F14" s="12">
        <v>1</v>
      </c>
      <c r="G14" s="12">
        <v>0</v>
      </c>
      <c r="H14" s="14">
        <v>0</v>
      </c>
      <c r="I14" s="49"/>
      <c r="J14" s="49"/>
      <c r="K14" s="49"/>
      <c r="L14" s="49"/>
      <c r="M14" s="49"/>
      <c r="N14" s="50"/>
      <c r="O14" s="11">
        <v>1</v>
      </c>
      <c r="P14" s="12">
        <v>1</v>
      </c>
      <c r="Q14" s="12">
        <v>0</v>
      </c>
      <c r="R14" s="12">
        <v>0</v>
      </c>
      <c r="S14" s="14" t="s">
        <v>17</v>
      </c>
      <c r="T14" s="51"/>
      <c r="U14" s="12">
        <v>11</v>
      </c>
    </row>
    <row r="15" spans="1:21" x14ac:dyDescent="0.25">
      <c r="A15" s="11">
        <v>2020</v>
      </c>
      <c r="B15" s="12">
        <v>8</v>
      </c>
      <c r="C15" s="12">
        <v>29</v>
      </c>
      <c r="D15" s="13">
        <v>44072</v>
      </c>
      <c r="E15" s="12">
        <v>21</v>
      </c>
      <c r="F15" s="12">
        <v>1</v>
      </c>
      <c r="G15" s="12">
        <v>1</v>
      </c>
      <c r="H15" s="14">
        <v>0</v>
      </c>
      <c r="I15" s="49"/>
      <c r="J15" s="49"/>
      <c r="K15" s="49"/>
      <c r="L15" s="49"/>
      <c r="M15" s="49"/>
      <c r="N15" s="50"/>
      <c r="O15" s="11">
        <v>1</v>
      </c>
      <c r="P15" s="12">
        <v>1</v>
      </c>
      <c r="Q15" s="12">
        <v>0</v>
      </c>
      <c r="R15" s="12">
        <v>0</v>
      </c>
      <c r="S15" s="14" t="s">
        <v>17</v>
      </c>
      <c r="T15" s="51"/>
      <c r="U15" s="12">
        <v>12</v>
      </c>
    </row>
    <row r="16" spans="1:21" x14ac:dyDescent="0.25">
      <c r="A16" s="11">
        <v>2020</v>
      </c>
      <c r="B16" s="12">
        <v>8</v>
      </c>
      <c r="C16" s="12">
        <v>28</v>
      </c>
      <c r="D16" s="13">
        <v>44071</v>
      </c>
      <c r="E16" s="12">
        <v>21</v>
      </c>
      <c r="F16" s="12">
        <v>1</v>
      </c>
      <c r="G16" s="12">
        <v>0</v>
      </c>
      <c r="H16" s="14">
        <v>0</v>
      </c>
      <c r="I16" s="49"/>
      <c r="J16" s="49"/>
      <c r="K16" s="49"/>
      <c r="L16" s="49"/>
      <c r="M16" s="49"/>
      <c r="N16" s="50"/>
      <c r="O16" s="11">
        <v>1</v>
      </c>
      <c r="P16" s="12">
        <v>1</v>
      </c>
      <c r="Q16" s="12">
        <v>0</v>
      </c>
      <c r="R16" s="12">
        <v>0</v>
      </c>
      <c r="S16" s="14" t="s">
        <v>17</v>
      </c>
      <c r="T16" s="51"/>
      <c r="U16" s="12">
        <v>13</v>
      </c>
    </row>
    <row r="17" spans="1:21" x14ac:dyDescent="0.25">
      <c r="A17" s="11">
        <v>2020</v>
      </c>
      <c r="B17" s="12">
        <v>8</v>
      </c>
      <c r="C17" s="12">
        <v>31</v>
      </c>
      <c r="D17" s="13">
        <v>44074</v>
      </c>
      <c r="E17" s="12">
        <v>20</v>
      </c>
      <c r="F17" s="12">
        <v>1</v>
      </c>
      <c r="G17" s="12">
        <v>0</v>
      </c>
      <c r="H17" s="14">
        <v>0</v>
      </c>
      <c r="I17" s="49"/>
      <c r="J17" s="49"/>
      <c r="K17" s="49"/>
      <c r="L17" s="49"/>
      <c r="M17" s="49"/>
      <c r="N17" s="50"/>
      <c r="O17" s="11">
        <v>1</v>
      </c>
      <c r="P17" s="12">
        <v>1</v>
      </c>
      <c r="Q17" s="12">
        <v>0</v>
      </c>
      <c r="R17" s="12">
        <v>0</v>
      </c>
      <c r="S17" s="14" t="s">
        <v>17</v>
      </c>
      <c r="T17" s="51"/>
      <c r="U17" s="12">
        <v>14</v>
      </c>
    </row>
    <row r="18" spans="1:21" x14ac:dyDescent="0.25">
      <c r="A18" s="11">
        <v>2020</v>
      </c>
      <c r="B18" s="12">
        <v>9</v>
      </c>
      <c r="C18" s="12">
        <v>9</v>
      </c>
      <c r="D18" s="13">
        <v>44083</v>
      </c>
      <c r="E18" s="12">
        <v>18</v>
      </c>
      <c r="F18" s="12">
        <v>1</v>
      </c>
      <c r="G18" s="12">
        <v>0</v>
      </c>
      <c r="H18" s="14">
        <v>0</v>
      </c>
      <c r="I18" s="49"/>
      <c r="J18" s="49"/>
      <c r="K18" s="49"/>
      <c r="L18" s="49"/>
      <c r="M18" s="49"/>
      <c r="N18" s="50"/>
      <c r="O18" s="11">
        <v>1</v>
      </c>
      <c r="P18" s="12">
        <v>1</v>
      </c>
      <c r="Q18" s="12">
        <v>0</v>
      </c>
      <c r="R18" s="12">
        <v>0</v>
      </c>
      <c r="S18" s="14" t="s">
        <v>17</v>
      </c>
      <c r="T18" s="51"/>
      <c r="U18" s="12">
        <v>15</v>
      </c>
    </row>
    <row r="19" spans="1:21" x14ac:dyDescent="0.25">
      <c r="A19" s="11">
        <v>2020</v>
      </c>
      <c r="B19" s="12">
        <v>8</v>
      </c>
      <c r="C19" s="12">
        <v>29</v>
      </c>
      <c r="D19" s="13">
        <v>44072</v>
      </c>
      <c r="E19" s="12">
        <v>20</v>
      </c>
      <c r="F19" s="12">
        <v>1</v>
      </c>
      <c r="G19" s="12">
        <v>1</v>
      </c>
      <c r="H19" s="14">
        <v>0</v>
      </c>
      <c r="I19" s="49"/>
      <c r="J19" s="49"/>
      <c r="K19" s="49"/>
      <c r="L19" s="49"/>
      <c r="M19" s="49"/>
      <c r="N19" s="50"/>
      <c r="O19" s="11">
        <v>1</v>
      </c>
      <c r="P19" s="12">
        <v>1</v>
      </c>
      <c r="Q19" s="12">
        <v>0</v>
      </c>
      <c r="R19" s="12">
        <v>0</v>
      </c>
      <c r="S19" s="14" t="s">
        <v>17</v>
      </c>
      <c r="T19" s="51"/>
      <c r="U19" s="12">
        <v>16</v>
      </c>
    </row>
    <row r="20" spans="1:21" x14ac:dyDescent="0.25">
      <c r="A20" s="11">
        <v>2020</v>
      </c>
      <c r="B20" s="12">
        <v>9</v>
      </c>
      <c r="C20" s="12">
        <v>8</v>
      </c>
      <c r="D20" s="13">
        <v>44082</v>
      </c>
      <c r="E20" s="12">
        <v>18</v>
      </c>
      <c r="F20" s="12">
        <v>1</v>
      </c>
      <c r="G20" s="12">
        <v>0</v>
      </c>
      <c r="H20" s="14">
        <v>0</v>
      </c>
      <c r="I20" s="49"/>
      <c r="J20" s="49"/>
      <c r="K20" s="49"/>
      <c r="L20" s="49"/>
      <c r="M20" s="49"/>
      <c r="N20" s="50"/>
      <c r="O20" s="11">
        <v>1</v>
      </c>
      <c r="P20" s="12">
        <v>1</v>
      </c>
      <c r="Q20" s="12">
        <v>0</v>
      </c>
      <c r="R20" s="12">
        <v>0</v>
      </c>
      <c r="S20" s="14" t="s">
        <v>17</v>
      </c>
      <c r="T20" s="51"/>
      <c r="U20" s="12">
        <v>17</v>
      </c>
    </row>
    <row r="21" spans="1:21" x14ac:dyDescent="0.25">
      <c r="A21" s="11">
        <v>2020</v>
      </c>
      <c r="B21" s="12">
        <v>9</v>
      </c>
      <c r="C21" s="12">
        <v>9</v>
      </c>
      <c r="D21" s="13">
        <v>44083</v>
      </c>
      <c r="E21" s="12">
        <v>22</v>
      </c>
      <c r="F21" s="12">
        <v>1</v>
      </c>
      <c r="G21" s="12">
        <v>0</v>
      </c>
      <c r="H21" s="14">
        <v>0</v>
      </c>
      <c r="I21" s="49"/>
      <c r="J21" s="49"/>
      <c r="K21" s="49"/>
      <c r="L21" s="49"/>
      <c r="M21" s="49"/>
      <c r="N21" s="50"/>
      <c r="O21" s="11">
        <v>1</v>
      </c>
      <c r="P21" s="12">
        <v>0</v>
      </c>
      <c r="Q21" s="12">
        <v>1</v>
      </c>
      <c r="R21" s="12">
        <v>0</v>
      </c>
      <c r="S21" s="14" t="s">
        <v>18</v>
      </c>
      <c r="T21" s="51"/>
      <c r="U21" s="12">
        <v>18</v>
      </c>
    </row>
    <row r="22" spans="1:21" x14ac:dyDescent="0.25">
      <c r="A22" s="11">
        <v>2020</v>
      </c>
      <c r="B22" s="12">
        <v>9</v>
      </c>
      <c r="C22" s="12">
        <v>8</v>
      </c>
      <c r="D22" s="13">
        <v>44082</v>
      </c>
      <c r="E22" s="12">
        <v>17</v>
      </c>
      <c r="F22" s="12">
        <v>1</v>
      </c>
      <c r="G22" s="12">
        <v>0</v>
      </c>
      <c r="H22" s="14">
        <v>0</v>
      </c>
      <c r="I22" s="49"/>
      <c r="J22" s="49"/>
      <c r="K22" s="49"/>
      <c r="L22" s="49"/>
      <c r="M22" s="49"/>
      <c r="N22" s="50"/>
      <c r="O22" s="11">
        <v>1</v>
      </c>
      <c r="P22" s="12">
        <v>1</v>
      </c>
      <c r="Q22" s="12">
        <v>0</v>
      </c>
      <c r="R22" s="12">
        <v>0</v>
      </c>
      <c r="S22" s="14" t="s">
        <v>17</v>
      </c>
      <c r="T22" s="51"/>
      <c r="U22" s="12">
        <v>19</v>
      </c>
    </row>
    <row r="23" spans="1:21" x14ac:dyDescent="0.25">
      <c r="A23" s="11">
        <v>2020</v>
      </c>
      <c r="B23" s="12">
        <v>8</v>
      </c>
      <c r="C23" s="12">
        <v>28</v>
      </c>
      <c r="D23" s="13">
        <v>44071</v>
      </c>
      <c r="E23" s="12">
        <v>20</v>
      </c>
      <c r="F23" s="12">
        <v>1</v>
      </c>
      <c r="G23" s="12">
        <v>0</v>
      </c>
      <c r="H23" s="14">
        <v>0</v>
      </c>
      <c r="I23" s="49"/>
      <c r="J23" s="49"/>
      <c r="K23" s="49"/>
      <c r="L23" s="49"/>
      <c r="M23" s="49"/>
      <c r="N23" s="50"/>
      <c r="O23" s="11">
        <v>1</v>
      </c>
      <c r="P23" s="12">
        <v>1</v>
      </c>
      <c r="Q23" s="12">
        <v>0</v>
      </c>
      <c r="R23" s="12">
        <v>0</v>
      </c>
      <c r="S23" s="14" t="s">
        <v>17</v>
      </c>
      <c r="T23" s="51"/>
      <c r="U23" s="12">
        <v>20</v>
      </c>
    </row>
    <row r="24" spans="1:21" x14ac:dyDescent="0.25">
      <c r="A24" s="11">
        <v>2020</v>
      </c>
      <c r="B24" s="12">
        <v>8</v>
      </c>
      <c r="C24" s="12">
        <v>30</v>
      </c>
      <c r="D24" s="13">
        <v>44073</v>
      </c>
      <c r="E24" s="12">
        <v>21</v>
      </c>
      <c r="F24" s="12">
        <v>1</v>
      </c>
      <c r="G24" s="12">
        <v>1</v>
      </c>
      <c r="H24" s="14">
        <v>0</v>
      </c>
      <c r="I24" s="49"/>
      <c r="J24" s="49"/>
      <c r="K24" s="49"/>
      <c r="L24" s="49"/>
      <c r="M24" s="49"/>
      <c r="N24" s="50"/>
      <c r="O24" s="11">
        <v>1</v>
      </c>
      <c r="P24" s="12">
        <v>1</v>
      </c>
      <c r="Q24" s="12">
        <v>0</v>
      </c>
      <c r="R24" s="12">
        <v>0</v>
      </c>
      <c r="S24" s="14" t="s">
        <v>17</v>
      </c>
      <c r="T24" s="51"/>
      <c r="U24" s="12">
        <v>21</v>
      </c>
    </row>
    <row r="25" spans="1:21" x14ac:dyDescent="0.25">
      <c r="A25" s="11">
        <v>2020</v>
      </c>
      <c r="B25" s="12">
        <v>8</v>
      </c>
      <c r="C25" s="12">
        <v>30</v>
      </c>
      <c r="D25" s="13">
        <v>44073</v>
      </c>
      <c r="E25" s="12">
        <v>20</v>
      </c>
      <c r="F25" s="12">
        <v>1</v>
      </c>
      <c r="G25" s="12">
        <v>1</v>
      </c>
      <c r="H25" s="14">
        <v>0</v>
      </c>
      <c r="I25" s="49"/>
      <c r="J25" s="49"/>
      <c r="K25" s="49"/>
      <c r="L25" s="49"/>
      <c r="M25" s="49"/>
      <c r="N25" s="50"/>
      <c r="O25" s="11">
        <v>1</v>
      </c>
      <c r="P25" s="12">
        <v>1</v>
      </c>
      <c r="Q25" s="12">
        <v>0</v>
      </c>
      <c r="R25" s="12">
        <v>0</v>
      </c>
      <c r="S25" s="14" t="s">
        <v>17</v>
      </c>
      <c r="T25" s="51"/>
      <c r="U25" s="12">
        <v>22</v>
      </c>
    </row>
    <row r="26" spans="1:21" x14ac:dyDescent="0.25">
      <c r="A26" s="11">
        <v>2020</v>
      </c>
      <c r="B26" s="12">
        <v>9</v>
      </c>
      <c r="C26" s="12">
        <v>9</v>
      </c>
      <c r="D26" s="13">
        <v>44083</v>
      </c>
      <c r="E26" s="12">
        <v>17</v>
      </c>
      <c r="F26" s="12">
        <v>1</v>
      </c>
      <c r="G26" s="12">
        <v>0</v>
      </c>
      <c r="H26" s="14">
        <v>0</v>
      </c>
      <c r="I26" s="49"/>
      <c r="J26" s="49"/>
      <c r="K26" s="49"/>
      <c r="L26" s="49"/>
      <c r="M26" s="49"/>
      <c r="N26" s="50"/>
      <c r="O26" s="11">
        <v>1</v>
      </c>
      <c r="P26" s="12">
        <v>1</v>
      </c>
      <c r="Q26" s="12">
        <v>0</v>
      </c>
      <c r="R26" s="12">
        <v>0</v>
      </c>
      <c r="S26" s="14" t="s">
        <v>17</v>
      </c>
      <c r="T26" s="51"/>
      <c r="U26" s="12">
        <v>23</v>
      </c>
    </row>
    <row r="27" spans="1:21" x14ac:dyDescent="0.25">
      <c r="A27" s="11">
        <v>2020</v>
      </c>
      <c r="B27" s="12">
        <v>9</v>
      </c>
      <c r="C27" s="12">
        <v>8</v>
      </c>
      <c r="D27" s="13">
        <v>44082</v>
      </c>
      <c r="E27" s="12">
        <v>22</v>
      </c>
      <c r="F27" s="12">
        <v>1</v>
      </c>
      <c r="G27" s="12">
        <v>0</v>
      </c>
      <c r="H27" s="14">
        <v>0</v>
      </c>
      <c r="I27" s="49"/>
      <c r="J27" s="49"/>
      <c r="K27" s="49"/>
      <c r="L27" s="49"/>
      <c r="M27" s="49"/>
      <c r="N27" s="50"/>
      <c r="O27" s="11">
        <v>1</v>
      </c>
      <c r="P27" s="12">
        <v>0</v>
      </c>
      <c r="Q27" s="12">
        <v>1</v>
      </c>
      <c r="R27" s="12">
        <v>0</v>
      </c>
      <c r="S27" s="14" t="s">
        <v>18</v>
      </c>
      <c r="T27" s="51"/>
      <c r="U27" s="12">
        <v>24</v>
      </c>
    </row>
    <row r="28" spans="1:21" x14ac:dyDescent="0.25">
      <c r="A28" s="11">
        <v>2020</v>
      </c>
      <c r="B28" s="12">
        <v>8</v>
      </c>
      <c r="C28" s="12">
        <v>26</v>
      </c>
      <c r="D28" s="13">
        <v>44069</v>
      </c>
      <c r="E28" s="12">
        <v>20</v>
      </c>
      <c r="F28" s="12">
        <v>1</v>
      </c>
      <c r="G28" s="12">
        <v>0</v>
      </c>
      <c r="H28" s="14">
        <v>0</v>
      </c>
      <c r="I28" s="49"/>
      <c r="J28" s="49"/>
      <c r="K28" s="49"/>
      <c r="L28" s="49"/>
      <c r="M28" s="49"/>
      <c r="N28" s="50"/>
      <c r="O28" s="11">
        <v>1</v>
      </c>
      <c r="P28" s="12">
        <v>1</v>
      </c>
      <c r="Q28" s="12">
        <v>0</v>
      </c>
      <c r="R28" s="12">
        <v>0</v>
      </c>
      <c r="S28" s="14" t="s">
        <v>17</v>
      </c>
      <c r="T28" s="51"/>
      <c r="U28" s="12">
        <v>25</v>
      </c>
    </row>
    <row r="29" spans="1:21" x14ac:dyDescent="0.25">
      <c r="A29" s="11">
        <v>2020</v>
      </c>
      <c r="B29" s="12">
        <v>8</v>
      </c>
      <c r="C29" s="12">
        <v>26</v>
      </c>
      <c r="D29" s="13">
        <v>44069</v>
      </c>
      <c r="E29" s="12">
        <v>21</v>
      </c>
      <c r="F29" s="12">
        <v>1</v>
      </c>
      <c r="G29" s="12">
        <v>0</v>
      </c>
      <c r="H29" s="14">
        <v>0</v>
      </c>
      <c r="I29" s="49"/>
      <c r="J29" s="49"/>
      <c r="K29" s="49"/>
      <c r="L29" s="49"/>
      <c r="M29" s="49"/>
      <c r="N29" s="50"/>
      <c r="O29" s="11">
        <v>1</v>
      </c>
      <c r="P29" s="12">
        <v>1</v>
      </c>
      <c r="Q29" s="12">
        <v>0</v>
      </c>
      <c r="R29" s="12">
        <v>0</v>
      </c>
      <c r="S29" s="14" t="s">
        <v>17</v>
      </c>
      <c r="T29" s="51"/>
      <c r="U29" s="12">
        <v>26</v>
      </c>
    </row>
    <row r="30" spans="1:21" x14ac:dyDescent="0.25">
      <c r="A30" s="11">
        <v>2020</v>
      </c>
      <c r="B30" s="12">
        <v>9</v>
      </c>
      <c r="C30" s="12">
        <v>11</v>
      </c>
      <c r="D30" s="13">
        <v>44085</v>
      </c>
      <c r="E30" s="12">
        <v>20</v>
      </c>
      <c r="F30" s="12">
        <v>1</v>
      </c>
      <c r="G30" s="12">
        <v>0</v>
      </c>
      <c r="H30" s="14">
        <v>0</v>
      </c>
      <c r="I30" s="49"/>
      <c r="J30" s="49"/>
      <c r="K30" s="49"/>
      <c r="L30" s="49"/>
      <c r="M30" s="49"/>
      <c r="N30" s="50"/>
      <c r="O30" s="11">
        <v>1</v>
      </c>
      <c r="P30" s="12">
        <v>1</v>
      </c>
      <c r="Q30" s="12">
        <v>0</v>
      </c>
      <c r="R30" s="12">
        <v>0</v>
      </c>
      <c r="S30" s="14" t="s">
        <v>17</v>
      </c>
      <c r="T30" s="51"/>
      <c r="U30" s="12">
        <v>27</v>
      </c>
    </row>
    <row r="31" spans="1:21" x14ac:dyDescent="0.25">
      <c r="A31" s="11">
        <v>2020</v>
      </c>
      <c r="B31" s="12">
        <v>9</v>
      </c>
      <c r="C31" s="12">
        <v>7</v>
      </c>
      <c r="D31" s="13">
        <v>44081</v>
      </c>
      <c r="E31" s="12">
        <v>20</v>
      </c>
      <c r="F31" s="12">
        <v>1</v>
      </c>
      <c r="G31" s="12">
        <v>0</v>
      </c>
      <c r="H31" s="14">
        <v>1</v>
      </c>
      <c r="I31" s="49"/>
      <c r="J31" s="49"/>
      <c r="K31" s="49"/>
      <c r="L31" s="49"/>
      <c r="M31" s="49"/>
      <c r="N31" s="50"/>
      <c r="O31" s="11">
        <v>1</v>
      </c>
      <c r="P31" s="12">
        <v>1</v>
      </c>
      <c r="Q31" s="12">
        <v>0</v>
      </c>
      <c r="R31" s="12">
        <v>0</v>
      </c>
      <c r="S31" s="14" t="s">
        <v>17</v>
      </c>
      <c r="T31" s="51"/>
      <c r="U31" s="12">
        <v>28</v>
      </c>
    </row>
    <row r="32" spans="1:21" x14ac:dyDescent="0.25">
      <c r="A32" s="11">
        <v>2020</v>
      </c>
      <c r="B32" s="12">
        <v>8</v>
      </c>
      <c r="C32" s="12">
        <v>25</v>
      </c>
      <c r="D32" s="13">
        <v>44068</v>
      </c>
      <c r="E32" s="12">
        <v>21</v>
      </c>
      <c r="F32" s="12">
        <v>1</v>
      </c>
      <c r="G32" s="12">
        <v>0</v>
      </c>
      <c r="H32" s="14">
        <v>0</v>
      </c>
      <c r="I32" s="49"/>
      <c r="J32" s="49"/>
      <c r="K32" s="49"/>
      <c r="L32" s="49"/>
      <c r="M32" s="49"/>
      <c r="N32" s="50"/>
      <c r="O32" s="11">
        <v>1</v>
      </c>
      <c r="P32" s="12">
        <v>1</v>
      </c>
      <c r="Q32" s="12">
        <v>0</v>
      </c>
      <c r="R32" s="12">
        <v>0</v>
      </c>
      <c r="S32" s="14" t="s">
        <v>17</v>
      </c>
      <c r="T32" s="51"/>
      <c r="U32" s="12">
        <v>29</v>
      </c>
    </row>
    <row r="33" spans="1:21" x14ac:dyDescent="0.25">
      <c r="A33" s="11">
        <v>2020</v>
      </c>
      <c r="B33" s="12">
        <v>9</v>
      </c>
      <c r="C33" s="12">
        <v>10</v>
      </c>
      <c r="D33" s="13">
        <v>44084</v>
      </c>
      <c r="E33" s="12">
        <v>19</v>
      </c>
      <c r="F33" s="12">
        <v>1</v>
      </c>
      <c r="G33" s="12">
        <v>0</v>
      </c>
      <c r="H33" s="14">
        <v>0</v>
      </c>
      <c r="I33" s="49"/>
      <c r="J33" s="49"/>
      <c r="K33" s="49"/>
      <c r="L33" s="49"/>
      <c r="M33" s="49"/>
      <c r="N33" s="50"/>
      <c r="O33" s="11">
        <v>1</v>
      </c>
      <c r="P33" s="12">
        <v>1</v>
      </c>
      <c r="Q33" s="12">
        <v>0</v>
      </c>
      <c r="R33" s="12">
        <v>0</v>
      </c>
      <c r="S33" s="14" t="s">
        <v>17</v>
      </c>
      <c r="T33" s="51"/>
      <c r="U33" s="12">
        <v>30</v>
      </c>
    </row>
    <row r="34" spans="1:21" x14ac:dyDescent="0.25">
      <c r="A34" s="11">
        <v>2020</v>
      </c>
      <c r="B34" s="12">
        <v>9</v>
      </c>
      <c r="C34" s="12">
        <v>7</v>
      </c>
      <c r="D34" s="13">
        <v>44081</v>
      </c>
      <c r="E34" s="12">
        <v>21</v>
      </c>
      <c r="F34" s="12">
        <v>1</v>
      </c>
      <c r="G34" s="12">
        <v>0</v>
      </c>
      <c r="H34" s="14">
        <v>1</v>
      </c>
      <c r="I34" s="49"/>
      <c r="J34" s="49"/>
      <c r="K34" s="49"/>
      <c r="L34" s="49"/>
      <c r="M34" s="49"/>
      <c r="N34" s="50"/>
      <c r="O34" s="11">
        <v>1</v>
      </c>
      <c r="P34" s="12">
        <v>1</v>
      </c>
      <c r="Q34" s="12">
        <v>0</v>
      </c>
      <c r="R34" s="12">
        <v>0</v>
      </c>
      <c r="S34" s="14" t="s">
        <v>17</v>
      </c>
      <c r="T34" s="51"/>
      <c r="U34" s="12">
        <v>31</v>
      </c>
    </row>
    <row r="35" spans="1:21" x14ac:dyDescent="0.25">
      <c r="A35" s="11">
        <v>2020</v>
      </c>
      <c r="B35" s="12">
        <v>9</v>
      </c>
      <c r="C35" s="12">
        <v>10</v>
      </c>
      <c r="D35" s="13">
        <v>44084</v>
      </c>
      <c r="E35" s="12">
        <v>22</v>
      </c>
      <c r="F35" s="12">
        <v>1</v>
      </c>
      <c r="G35" s="12">
        <v>0</v>
      </c>
      <c r="H35" s="14">
        <v>0</v>
      </c>
      <c r="I35" s="49"/>
      <c r="J35" s="49"/>
      <c r="K35" s="49"/>
      <c r="L35" s="49"/>
      <c r="M35" s="49"/>
      <c r="N35" s="50"/>
      <c r="O35" s="11">
        <v>1</v>
      </c>
      <c r="P35" s="12">
        <v>0</v>
      </c>
      <c r="Q35" s="12">
        <v>1</v>
      </c>
      <c r="R35" s="12">
        <v>0</v>
      </c>
      <c r="S35" s="14" t="s">
        <v>18</v>
      </c>
      <c r="T35" s="51"/>
      <c r="U35" s="12">
        <v>32</v>
      </c>
    </row>
    <row r="36" spans="1:21" x14ac:dyDescent="0.25">
      <c r="A36" s="11">
        <v>2020</v>
      </c>
      <c r="B36" s="12">
        <v>8</v>
      </c>
      <c r="C36" s="12">
        <v>27</v>
      </c>
      <c r="D36" s="13">
        <v>44070</v>
      </c>
      <c r="E36" s="12">
        <v>22</v>
      </c>
      <c r="F36" s="12">
        <v>1</v>
      </c>
      <c r="G36" s="12">
        <v>0</v>
      </c>
      <c r="H36" s="14">
        <v>0</v>
      </c>
      <c r="I36" s="49"/>
      <c r="J36" s="49"/>
      <c r="K36" s="49"/>
      <c r="L36" s="49"/>
      <c r="M36" s="49"/>
      <c r="N36" s="50"/>
      <c r="O36" s="11">
        <v>1</v>
      </c>
      <c r="P36" s="12">
        <v>0</v>
      </c>
      <c r="Q36" s="12">
        <v>1</v>
      </c>
      <c r="R36" s="12">
        <v>0</v>
      </c>
      <c r="S36" s="14" t="s">
        <v>18</v>
      </c>
      <c r="T36" s="51"/>
      <c r="U36" s="12">
        <v>33</v>
      </c>
    </row>
    <row r="37" spans="1:21" x14ac:dyDescent="0.25">
      <c r="A37" s="11">
        <v>2020</v>
      </c>
      <c r="B37" s="12">
        <v>8</v>
      </c>
      <c r="C37" s="12">
        <v>29</v>
      </c>
      <c r="D37" s="13">
        <v>44072</v>
      </c>
      <c r="E37" s="12">
        <v>22</v>
      </c>
      <c r="F37" s="12">
        <v>1</v>
      </c>
      <c r="G37" s="12">
        <v>1</v>
      </c>
      <c r="H37" s="14">
        <v>0</v>
      </c>
      <c r="I37" s="49"/>
      <c r="J37" s="49"/>
      <c r="K37" s="49"/>
      <c r="L37" s="49"/>
      <c r="M37" s="49"/>
      <c r="N37" s="50"/>
      <c r="O37" s="11">
        <v>1</v>
      </c>
      <c r="P37" s="12">
        <v>0</v>
      </c>
      <c r="Q37" s="12">
        <v>1</v>
      </c>
      <c r="R37" s="12">
        <v>0</v>
      </c>
      <c r="S37" s="14" t="s">
        <v>18</v>
      </c>
      <c r="T37" s="51"/>
      <c r="U37" s="12">
        <v>34</v>
      </c>
    </row>
    <row r="38" spans="1:21" x14ac:dyDescent="0.25">
      <c r="A38" s="11">
        <v>2020</v>
      </c>
      <c r="B38" s="12">
        <v>8</v>
      </c>
      <c r="C38" s="12">
        <v>28</v>
      </c>
      <c r="D38" s="13">
        <v>44071</v>
      </c>
      <c r="E38" s="12">
        <v>22</v>
      </c>
      <c r="F38" s="12">
        <v>1</v>
      </c>
      <c r="G38" s="12">
        <v>0</v>
      </c>
      <c r="H38" s="14">
        <v>0</v>
      </c>
      <c r="I38" s="49"/>
      <c r="J38" s="49"/>
      <c r="K38" s="49"/>
      <c r="L38" s="49"/>
      <c r="M38" s="49"/>
      <c r="N38" s="50"/>
      <c r="O38" s="11">
        <v>1</v>
      </c>
      <c r="P38" s="12">
        <v>0</v>
      </c>
      <c r="Q38" s="12">
        <v>1</v>
      </c>
      <c r="R38" s="12">
        <v>0</v>
      </c>
      <c r="S38" s="14" t="s">
        <v>18</v>
      </c>
      <c r="T38" s="51"/>
      <c r="U38" s="12">
        <v>35</v>
      </c>
    </row>
    <row r="39" spans="1:21" x14ac:dyDescent="0.25">
      <c r="A39" s="11">
        <v>2020</v>
      </c>
      <c r="B39" s="12">
        <v>8</v>
      </c>
      <c r="C39" s="12">
        <v>3</v>
      </c>
      <c r="D39" s="13">
        <v>44046</v>
      </c>
      <c r="E39" s="12">
        <v>21</v>
      </c>
      <c r="F39" s="12">
        <v>1</v>
      </c>
      <c r="G39" s="12">
        <v>0</v>
      </c>
      <c r="H39" s="14">
        <v>0</v>
      </c>
      <c r="I39" s="49"/>
      <c r="J39" s="49"/>
      <c r="K39" s="49"/>
      <c r="L39" s="49"/>
      <c r="M39" s="49"/>
      <c r="N39" s="50"/>
      <c r="O39" s="11">
        <v>1</v>
      </c>
      <c r="P39" s="12">
        <v>1</v>
      </c>
      <c r="Q39" s="12">
        <v>0</v>
      </c>
      <c r="R39" s="12">
        <v>0</v>
      </c>
      <c r="S39" s="14" t="s">
        <v>17</v>
      </c>
      <c r="T39" s="51"/>
      <c r="U39" s="12">
        <v>36</v>
      </c>
    </row>
    <row r="40" spans="1:21" x14ac:dyDescent="0.25">
      <c r="A40" s="11">
        <v>2020</v>
      </c>
      <c r="B40" s="12">
        <v>9</v>
      </c>
      <c r="C40" s="12">
        <v>9</v>
      </c>
      <c r="D40" s="13">
        <v>44083</v>
      </c>
      <c r="E40" s="12">
        <v>16</v>
      </c>
      <c r="F40" s="12">
        <v>1</v>
      </c>
      <c r="G40" s="12">
        <v>0</v>
      </c>
      <c r="H40" s="14">
        <v>0</v>
      </c>
      <c r="I40" s="49"/>
      <c r="J40" s="49"/>
      <c r="K40" s="49"/>
      <c r="L40" s="49"/>
      <c r="M40" s="49"/>
      <c r="N40" s="50"/>
      <c r="O40" s="11">
        <v>1</v>
      </c>
      <c r="P40" s="12">
        <v>0</v>
      </c>
      <c r="Q40" s="12">
        <v>1</v>
      </c>
      <c r="R40" s="12">
        <v>0</v>
      </c>
      <c r="S40" s="14" t="s">
        <v>18</v>
      </c>
      <c r="T40" s="51"/>
      <c r="U40" s="12">
        <v>37</v>
      </c>
    </row>
    <row r="41" spans="1:21" x14ac:dyDescent="0.25">
      <c r="A41" s="11">
        <v>2020</v>
      </c>
      <c r="B41" s="12">
        <v>9</v>
      </c>
      <c r="C41" s="12">
        <v>1</v>
      </c>
      <c r="D41" s="13">
        <v>44075</v>
      </c>
      <c r="E41" s="12">
        <v>20</v>
      </c>
      <c r="F41" s="12">
        <v>1</v>
      </c>
      <c r="G41" s="12">
        <v>0</v>
      </c>
      <c r="H41" s="14">
        <v>0</v>
      </c>
      <c r="I41" s="49"/>
      <c r="J41" s="49"/>
      <c r="K41" s="49"/>
      <c r="L41" s="49"/>
      <c r="M41" s="49"/>
      <c r="N41" s="50"/>
      <c r="O41" s="11">
        <v>1</v>
      </c>
      <c r="P41" s="12">
        <v>1</v>
      </c>
      <c r="Q41" s="12">
        <v>0</v>
      </c>
      <c r="R41" s="12">
        <v>0</v>
      </c>
      <c r="S41" s="14" t="s">
        <v>17</v>
      </c>
      <c r="T41" s="51"/>
      <c r="U41" s="12">
        <v>38</v>
      </c>
    </row>
    <row r="42" spans="1:21" x14ac:dyDescent="0.25">
      <c r="A42" s="11">
        <v>2020</v>
      </c>
      <c r="B42" s="12">
        <v>8</v>
      </c>
      <c r="C42" s="12">
        <v>25</v>
      </c>
      <c r="D42" s="13">
        <v>44068</v>
      </c>
      <c r="E42" s="12">
        <v>20</v>
      </c>
      <c r="F42" s="12">
        <v>1</v>
      </c>
      <c r="G42" s="12">
        <v>0</v>
      </c>
      <c r="H42" s="14">
        <v>0</v>
      </c>
      <c r="I42" s="49"/>
      <c r="J42" s="49"/>
      <c r="K42" s="49"/>
      <c r="L42" s="49"/>
      <c r="M42" s="49"/>
      <c r="N42" s="50"/>
      <c r="O42" s="11">
        <v>1</v>
      </c>
      <c r="P42" s="12">
        <v>1</v>
      </c>
      <c r="Q42" s="12">
        <v>0</v>
      </c>
      <c r="R42" s="12">
        <v>0</v>
      </c>
      <c r="S42" s="14" t="s">
        <v>17</v>
      </c>
      <c r="T42" s="51"/>
      <c r="U42" s="12">
        <v>39</v>
      </c>
    </row>
    <row r="43" spans="1:21" x14ac:dyDescent="0.25">
      <c r="A43" s="11">
        <v>2020</v>
      </c>
      <c r="B43" s="12">
        <v>9</v>
      </c>
      <c r="C43" s="12">
        <v>1</v>
      </c>
      <c r="D43" s="13">
        <v>44075</v>
      </c>
      <c r="E43" s="12">
        <v>21</v>
      </c>
      <c r="F43" s="12">
        <v>1</v>
      </c>
      <c r="G43" s="12">
        <v>0</v>
      </c>
      <c r="H43" s="14">
        <v>0</v>
      </c>
      <c r="I43" s="49"/>
      <c r="J43" s="49"/>
      <c r="K43" s="49"/>
      <c r="L43" s="49"/>
      <c r="M43" s="49"/>
      <c r="N43" s="50"/>
      <c r="O43" s="11">
        <v>1</v>
      </c>
      <c r="P43" s="12">
        <v>1</v>
      </c>
      <c r="Q43" s="12">
        <v>0</v>
      </c>
      <c r="R43" s="12">
        <v>0</v>
      </c>
      <c r="S43" s="14" t="s">
        <v>17</v>
      </c>
      <c r="T43" s="51"/>
      <c r="U43" s="12">
        <v>40</v>
      </c>
    </row>
    <row r="44" spans="1:21" x14ac:dyDescent="0.25">
      <c r="A44" s="11">
        <v>2020</v>
      </c>
      <c r="B44" s="12">
        <v>9</v>
      </c>
      <c r="C44" s="12">
        <v>7</v>
      </c>
      <c r="D44" s="13">
        <v>44081</v>
      </c>
      <c r="E44" s="12">
        <v>19</v>
      </c>
      <c r="F44" s="12">
        <v>1</v>
      </c>
      <c r="G44" s="12">
        <v>0</v>
      </c>
      <c r="H44" s="14">
        <v>1</v>
      </c>
      <c r="I44" s="49"/>
      <c r="J44" s="49"/>
      <c r="K44" s="49"/>
      <c r="L44" s="49"/>
      <c r="M44" s="49"/>
      <c r="N44" s="50"/>
      <c r="O44" s="11">
        <v>1</v>
      </c>
      <c r="P44" s="12">
        <v>1</v>
      </c>
      <c r="Q44" s="12">
        <v>0</v>
      </c>
      <c r="R44" s="12">
        <v>0</v>
      </c>
      <c r="S44" s="14" t="s">
        <v>17</v>
      </c>
      <c r="T44" s="51"/>
      <c r="U44" s="12">
        <v>41</v>
      </c>
    </row>
    <row r="45" spans="1:21" x14ac:dyDescent="0.25">
      <c r="A45" s="11">
        <v>2020</v>
      </c>
      <c r="B45" s="12">
        <v>8</v>
      </c>
      <c r="C45" s="12">
        <v>24</v>
      </c>
      <c r="D45" s="13">
        <v>44067</v>
      </c>
      <c r="E45" s="12">
        <v>21</v>
      </c>
      <c r="F45" s="12">
        <v>1</v>
      </c>
      <c r="G45" s="12">
        <v>0</v>
      </c>
      <c r="H45" s="14">
        <v>0</v>
      </c>
      <c r="I45" s="49"/>
      <c r="J45" s="49"/>
      <c r="K45" s="49"/>
      <c r="L45" s="49"/>
      <c r="M45" s="49"/>
      <c r="N45" s="50"/>
      <c r="O45" s="11">
        <v>1</v>
      </c>
      <c r="P45" s="12">
        <v>1</v>
      </c>
      <c r="Q45" s="12">
        <v>0</v>
      </c>
      <c r="R45" s="12">
        <v>0</v>
      </c>
      <c r="S45" s="14" t="s">
        <v>17</v>
      </c>
      <c r="T45" s="51"/>
      <c r="U45" s="12">
        <v>42</v>
      </c>
    </row>
    <row r="46" spans="1:21" x14ac:dyDescent="0.25">
      <c r="A46" s="11">
        <v>2020</v>
      </c>
      <c r="B46" s="12">
        <v>8</v>
      </c>
      <c r="C46" s="12">
        <v>29</v>
      </c>
      <c r="D46" s="13">
        <v>44072</v>
      </c>
      <c r="E46" s="12">
        <v>19</v>
      </c>
      <c r="F46" s="12">
        <v>1</v>
      </c>
      <c r="G46" s="12">
        <v>1</v>
      </c>
      <c r="H46" s="14">
        <v>0</v>
      </c>
      <c r="I46" s="49"/>
      <c r="J46" s="49"/>
      <c r="K46" s="49"/>
      <c r="L46" s="49"/>
      <c r="M46" s="49"/>
      <c r="N46" s="50"/>
      <c r="O46" s="11">
        <v>1</v>
      </c>
      <c r="P46" s="12">
        <v>1</v>
      </c>
      <c r="Q46" s="12">
        <v>0</v>
      </c>
      <c r="R46" s="12">
        <v>0</v>
      </c>
      <c r="S46" s="14" t="s">
        <v>17</v>
      </c>
      <c r="T46" s="51"/>
      <c r="U46" s="12">
        <v>43</v>
      </c>
    </row>
    <row r="47" spans="1:21" x14ac:dyDescent="0.25">
      <c r="A47" s="11">
        <v>2020</v>
      </c>
      <c r="B47" s="12">
        <v>9</v>
      </c>
      <c r="C47" s="12">
        <v>11</v>
      </c>
      <c r="D47" s="13">
        <v>44085</v>
      </c>
      <c r="E47" s="12">
        <v>21</v>
      </c>
      <c r="F47" s="12">
        <v>1</v>
      </c>
      <c r="G47" s="12">
        <v>0</v>
      </c>
      <c r="H47" s="14">
        <v>0</v>
      </c>
      <c r="I47" s="49"/>
      <c r="J47" s="49"/>
      <c r="K47" s="49"/>
      <c r="L47" s="49"/>
      <c r="M47" s="49"/>
      <c r="N47" s="50"/>
      <c r="O47" s="11">
        <v>1</v>
      </c>
      <c r="P47" s="12">
        <v>1</v>
      </c>
      <c r="Q47" s="12">
        <v>0</v>
      </c>
      <c r="R47" s="12">
        <v>0</v>
      </c>
      <c r="S47" s="14" t="s">
        <v>17</v>
      </c>
      <c r="T47" s="51"/>
      <c r="U47" s="12">
        <v>44</v>
      </c>
    </row>
    <row r="48" spans="1:21" x14ac:dyDescent="0.25">
      <c r="A48" s="11">
        <v>2020</v>
      </c>
      <c r="B48" s="12">
        <v>8</v>
      </c>
      <c r="C48" s="12">
        <v>27</v>
      </c>
      <c r="D48" s="13">
        <v>44070</v>
      </c>
      <c r="E48" s="12">
        <v>19</v>
      </c>
      <c r="F48" s="12">
        <v>1</v>
      </c>
      <c r="G48" s="12">
        <v>0</v>
      </c>
      <c r="H48" s="14">
        <v>0</v>
      </c>
      <c r="I48" s="49"/>
      <c r="J48" s="49"/>
      <c r="K48" s="49"/>
      <c r="L48" s="49"/>
      <c r="M48" s="49"/>
      <c r="N48" s="50"/>
      <c r="O48" s="11">
        <v>1</v>
      </c>
      <c r="P48" s="12">
        <v>1</v>
      </c>
      <c r="Q48" s="12">
        <v>0</v>
      </c>
      <c r="R48" s="12">
        <v>0</v>
      </c>
      <c r="S48" s="14" t="s">
        <v>17</v>
      </c>
      <c r="T48" s="51"/>
      <c r="U48" s="12">
        <v>45</v>
      </c>
    </row>
    <row r="49" spans="1:21" x14ac:dyDescent="0.25">
      <c r="A49" s="11">
        <v>2020</v>
      </c>
      <c r="B49" s="12">
        <v>8</v>
      </c>
      <c r="C49" s="12">
        <v>31</v>
      </c>
      <c r="D49" s="13">
        <v>44074</v>
      </c>
      <c r="E49" s="12">
        <v>22</v>
      </c>
      <c r="F49" s="12">
        <v>1</v>
      </c>
      <c r="G49" s="12">
        <v>0</v>
      </c>
      <c r="H49" s="14">
        <v>0</v>
      </c>
      <c r="I49" s="49"/>
      <c r="J49" s="49"/>
      <c r="K49" s="49"/>
      <c r="L49" s="49"/>
      <c r="M49" s="49"/>
      <c r="N49" s="50"/>
      <c r="O49" s="11">
        <v>1</v>
      </c>
      <c r="P49" s="12">
        <v>0</v>
      </c>
      <c r="Q49" s="12">
        <v>1</v>
      </c>
      <c r="R49" s="12">
        <v>0</v>
      </c>
      <c r="S49" s="14" t="s">
        <v>18</v>
      </c>
      <c r="T49" s="51"/>
      <c r="U49" s="12">
        <v>46</v>
      </c>
    </row>
    <row r="50" spans="1:21" x14ac:dyDescent="0.25">
      <c r="A50" s="11">
        <v>2020</v>
      </c>
      <c r="B50" s="12">
        <v>9</v>
      </c>
      <c r="C50" s="12">
        <v>3</v>
      </c>
      <c r="D50" s="13">
        <v>44077</v>
      </c>
      <c r="E50" s="12">
        <v>21</v>
      </c>
      <c r="F50" s="12">
        <v>1</v>
      </c>
      <c r="G50" s="12">
        <v>0</v>
      </c>
      <c r="H50" s="14">
        <v>0</v>
      </c>
      <c r="I50" s="49"/>
      <c r="J50" s="49"/>
      <c r="K50" s="49"/>
      <c r="L50" s="49"/>
      <c r="M50" s="49"/>
      <c r="N50" s="50"/>
      <c r="O50" s="11">
        <v>1</v>
      </c>
      <c r="P50" s="12">
        <v>1</v>
      </c>
      <c r="Q50" s="12">
        <v>0</v>
      </c>
      <c r="R50" s="12">
        <v>0</v>
      </c>
      <c r="S50" s="14" t="s">
        <v>17</v>
      </c>
      <c r="T50" s="51"/>
      <c r="U50" s="12">
        <v>47</v>
      </c>
    </row>
    <row r="51" spans="1:21" x14ac:dyDescent="0.25">
      <c r="A51" s="11">
        <v>2020</v>
      </c>
      <c r="B51" s="12">
        <v>8</v>
      </c>
      <c r="C51" s="12">
        <v>30</v>
      </c>
      <c r="D51" s="13">
        <v>44073</v>
      </c>
      <c r="E51" s="12">
        <v>22</v>
      </c>
      <c r="F51" s="12">
        <v>1</v>
      </c>
      <c r="G51" s="12">
        <v>1</v>
      </c>
      <c r="H51" s="14">
        <v>0</v>
      </c>
      <c r="I51" s="49"/>
      <c r="J51" s="49"/>
      <c r="K51" s="49"/>
      <c r="L51" s="49"/>
      <c r="M51" s="49"/>
      <c r="N51" s="50"/>
      <c r="O51" s="11">
        <v>1</v>
      </c>
      <c r="P51" s="12">
        <v>0</v>
      </c>
      <c r="Q51" s="12">
        <v>1</v>
      </c>
      <c r="R51" s="12">
        <v>0</v>
      </c>
      <c r="S51" s="14" t="s">
        <v>18</v>
      </c>
      <c r="T51" s="51"/>
      <c r="U51" s="12">
        <v>48</v>
      </c>
    </row>
    <row r="52" spans="1:21" x14ac:dyDescent="0.25">
      <c r="A52" s="11">
        <v>2020</v>
      </c>
      <c r="B52" s="12">
        <v>9</v>
      </c>
      <c r="C52" s="12">
        <v>24</v>
      </c>
      <c r="D52" s="13">
        <v>44098</v>
      </c>
      <c r="E52" s="12">
        <v>20</v>
      </c>
      <c r="F52" s="12">
        <v>1</v>
      </c>
      <c r="G52" s="12">
        <v>0</v>
      </c>
      <c r="H52" s="14">
        <v>0</v>
      </c>
      <c r="I52" s="49"/>
      <c r="J52" s="49"/>
      <c r="K52" s="49"/>
      <c r="L52" s="49"/>
      <c r="M52" s="49"/>
      <c r="N52" s="50"/>
      <c r="O52" s="11">
        <v>1</v>
      </c>
      <c r="P52" s="12">
        <v>1</v>
      </c>
      <c r="Q52" s="12">
        <v>0</v>
      </c>
      <c r="R52" s="12">
        <v>0</v>
      </c>
      <c r="S52" s="14" t="s">
        <v>17</v>
      </c>
      <c r="T52" s="51"/>
      <c r="U52" s="12">
        <v>49</v>
      </c>
    </row>
    <row r="53" spans="1:21" x14ac:dyDescent="0.25">
      <c r="A53" s="11">
        <v>2020</v>
      </c>
      <c r="B53" s="12">
        <v>8</v>
      </c>
      <c r="C53" s="12">
        <v>28</v>
      </c>
      <c r="D53" s="13">
        <v>44071</v>
      </c>
      <c r="E53" s="12">
        <v>19</v>
      </c>
      <c r="F53" s="12">
        <v>1</v>
      </c>
      <c r="G53" s="12">
        <v>0</v>
      </c>
      <c r="H53" s="14">
        <v>0</v>
      </c>
      <c r="I53" s="49"/>
      <c r="J53" s="49"/>
      <c r="K53" s="49"/>
      <c r="L53" s="49"/>
      <c r="M53" s="49"/>
      <c r="N53" s="50"/>
      <c r="O53" s="11">
        <v>1</v>
      </c>
      <c r="P53" s="12">
        <v>1</v>
      </c>
      <c r="Q53" s="12">
        <v>0</v>
      </c>
      <c r="R53" s="12">
        <v>0</v>
      </c>
      <c r="S53" s="14" t="s">
        <v>17</v>
      </c>
      <c r="T53" s="51"/>
      <c r="U53" s="12">
        <v>50</v>
      </c>
    </row>
    <row r="54" spans="1:21" x14ac:dyDescent="0.25">
      <c r="A54" s="11">
        <v>2020</v>
      </c>
      <c r="B54" s="12">
        <v>8</v>
      </c>
      <c r="C54" s="12">
        <v>31</v>
      </c>
      <c r="D54" s="13">
        <v>44074</v>
      </c>
      <c r="E54" s="12">
        <v>19</v>
      </c>
      <c r="F54" s="12">
        <v>1</v>
      </c>
      <c r="G54" s="12">
        <v>0</v>
      </c>
      <c r="H54" s="14">
        <v>0</v>
      </c>
      <c r="I54" s="49"/>
      <c r="J54" s="49"/>
      <c r="K54" s="49"/>
      <c r="L54" s="49"/>
      <c r="M54" s="49"/>
      <c r="N54" s="50"/>
      <c r="O54" s="11">
        <v>1</v>
      </c>
      <c r="P54" s="12">
        <v>1</v>
      </c>
      <c r="Q54" s="12">
        <v>0</v>
      </c>
      <c r="R54" s="12">
        <v>0</v>
      </c>
      <c r="S54" s="14" t="s">
        <v>17</v>
      </c>
      <c r="T54" s="51"/>
      <c r="U54" s="12">
        <v>51</v>
      </c>
    </row>
    <row r="55" spans="1:21" x14ac:dyDescent="0.25">
      <c r="A55" s="11">
        <v>2020</v>
      </c>
      <c r="B55" s="12">
        <v>8</v>
      </c>
      <c r="C55" s="12">
        <v>4</v>
      </c>
      <c r="D55" s="13">
        <v>44047</v>
      </c>
      <c r="E55" s="12">
        <v>21</v>
      </c>
      <c r="F55" s="12">
        <v>1</v>
      </c>
      <c r="G55" s="12">
        <v>0</v>
      </c>
      <c r="H55" s="14">
        <v>0</v>
      </c>
      <c r="I55" s="49"/>
      <c r="J55" s="49"/>
      <c r="K55" s="49"/>
      <c r="L55" s="49"/>
      <c r="M55" s="49"/>
      <c r="N55" s="50"/>
      <c r="O55" s="11">
        <v>1</v>
      </c>
      <c r="P55" s="12">
        <v>1</v>
      </c>
      <c r="Q55" s="12">
        <v>0</v>
      </c>
      <c r="R55" s="12">
        <v>0</v>
      </c>
      <c r="S55" s="14" t="s">
        <v>17</v>
      </c>
      <c r="T55" s="51"/>
      <c r="U55" s="12">
        <v>52</v>
      </c>
    </row>
    <row r="56" spans="1:21" x14ac:dyDescent="0.25">
      <c r="A56" s="11">
        <v>2020</v>
      </c>
      <c r="B56" s="12">
        <v>9</v>
      </c>
      <c r="C56" s="12">
        <v>3</v>
      </c>
      <c r="D56" s="13">
        <v>44077</v>
      </c>
      <c r="E56" s="12">
        <v>20</v>
      </c>
      <c r="F56" s="12">
        <v>1</v>
      </c>
      <c r="G56" s="12">
        <v>0</v>
      </c>
      <c r="H56" s="14">
        <v>0</v>
      </c>
      <c r="I56" s="49"/>
      <c r="J56" s="49"/>
      <c r="K56" s="49"/>
      <c r="L56" s="49"/>
      <c r="M56" s="49"/>
      <c r="N56" s="50"/>
      <c r="O56" s="11">
        <v>1</v>
      </c>
      <c r="P56" s="12">
        <v>1</v>
      </c>
      <c r="Q56" s="12">
        <v>0</v>
      </c>
      <c r="R56" s="12">
        <v>0</v>
      </c>
      <c r="S56" s="14" t="s">
        <v>17</v>
      </c>
      <c r="T56" s="51"/>
      <c r="U56" s="12">
        <v>53</v>
      </c>
    </row>
    <row r="57" spans="1:21" x14ac:dyDescent="0.25">
      <c r="A57" s="11">
        <v>2020</v>
      </c>
      <c r="B57" s="12">
        <v>9</v>
      </c>
      <c r="C57" s="12">
        <v>10</v>
      </c>
      <c r="D57" s="13">
        <v>44084</v>
      </c>
      <c r="E57" s="12">
        <v>18</v>
      </c>
      <c r="F57" s="12">
        <v>1</v>
      </c>
      <c r="G57" s="12">
        <v>0</v>
      </c>
      <c r="H57" s="14">
        <v>0</v>
      </c>
      <c r="I57" s="49"/>
      <c r="J57" s="49"/>
      <c r="K57" s="49"/>
      <c r="L57" s="49"/>
      <c r="M57" s="49"/>
      <c r="N57" s="50"/>
      <c r="O57" s="11">
        <v>1</v>
      </c>
      <c r="P57" s="12">
        <v>1</v>
      </c>
      <c r="Q57" s="12">
        <v>0</v>
      </c>
      <c r="R57" s="12">
        <v>0</v>
      </c>
      <c r="S57" s="14" t="s">
        <v>17</v>
      </c>
      <c r="T57" s="51"/>
      <c r="U57" s="12">
        <v>54</v>
      </c>
    </row>
    <row r="58" spans="1:21" x14ac:dyDescent="0.25">
      <c r="A58" s="11">
        <v>2020</v>
      </c>
      <c r="B58" s="12">
        <v>8</v>
      </c>
      <c r="C58" s="12">
        <v>11</v>
      </c>
      <c r="D58" s="13">
        <v>44054</v>
      </c>
      <c r="E58" s="12">
        <v>21</v>
      </c>
      <c r="F58" s="12">
        <v>1</v>
      </c>
      <c r="G58" s="12">
        <v>0</v>
      </c>
      <c r="H58" s="14">
        <v>0</v>
      </c>
      <c r="I58" s="49"/>
      <c r="J58" s="49"/>
      <c r="K58" s="49"/>
      <c r="L58" s="49"/>
      <c r="M58" s="49"/>
      <c r="N58" s="50"/>
      <c r="O58" s="11">
        <v>1</v>
      </c>
      <c r="P58" s="12">
        <v>1</v>
      </c>
      <c r="Q58" s="12">
        <v>0</v>
      </c>
      <c r="R58" s="12">
        <v>0</v>
      </c>
      <c r="S58" s="14" t="s">
        <v>17</v>
      </c>
      <c r="T58" s="51"/>
      <c r="U58" s="12">
        <v>55</v>
      </c>
    </row>
    <row r="59" spans="1:21" x14ac:dyDescent="0.25">
      <c r="A59" s="11">
        <v>2020</v>
      </c>
      <c r="B59" s="12">
        <v>9</v>
      </c>
      <c r="C59" s="12">
        <v>8</v>
      </c>
      <c r="D59" s="13">
        <v>44082</v>
      </c>
      <c r="E59" s="12">
        <v>16</v>
      </c>
      <c r="F59" s="12">
        <v>1</v>
      </c>
      <c r="G59" s="12">
        <v>0</v>
      </c>
      <c r="H59" s="14">
        <v>0</v>
      </c>
      <c r="I59" s="49"/>
      <c r="J59" s="49"/>
      <c r="K59" s="49"/>
      <c r="L59" s="49"/>
      <c r="M59" s="49"/>
      <c r="N59" s="50"/>
      <c r="O59" s="11">
        <v>1</v>
      </c>
      <c r="P59" s="12">
        <v>0</v>
      </c>
      <c r="Q59" s="12">
        <v>1</v>
      </c>
      <c r="R59" s="12">
        <v>0</v>
      </c>
      <c r="S59" s="14" t="s">
        <v>18</v>
      </c>
      <c r="T59" s="51"/>
      <c r="U59" s="12">
        <v>56</v>
      </c>
    </row>
    <row r="60" spans="1:21" x14ac:dyDescent="0.25">
      <c r="A60" s="11">
        <v>2020</v>
      </c>
      <c r="B60" s="12">
        <v>8</v>
      </c>
      <c r="C60" s="12">
        <v>30</v>
      </c>
      <c r="D60" s="13">
        <v>44073</v>
      </c>
      <c r="E60" s="12">
        <v>19</v>
      </c>
      <c r="F60" s="12">
        <v>1</v>
      </c>
      <c r="G60" s="12">
        <v>1</v>
      </c>
      <c r="H60" s="14">
        <v>0</v>
      </c>
      <c r="I60" s="49"/>
      <c r="J60" s="49"/>
      <c r="K60" s="49"/>
      <c r="L60" s="49"/>
      <c r="M60" s="49"/>
      <c r="N60" s="50"/>
      <c r="O60" s="11">
        <v>1</v>
      </c>
      <c r="P60" s="12">
        <v>1</v>
      </c>
      <c r="Q60" s="12">
        <v>0</v>
      </c>
      <c r="R60" s="12">
        <v>0</v>
      </c>
      <c r="S60" s="14" t="s">
        <v>17</v>
      </c>
      <c r="T60" s="51"/>
      <c r="U60" s="12">
        <v>57</v>
      </c>
    </row>
    <row r="61" spans="1:21" x14ac:dyDescent="0.25">
      <c r="A61" s="11">
        <v>2020</v>
      </c>
      <c r="B61" s="12">
        <v>8</v>
      </c>
      <c r="C61" s="12">
        <v>24</v>
      </c>
      <c r="D61" s="13">
        <v>44067</v>
      </c>
      <c r="E61" s="12">
        <v>20</v>
      </c>
      <c r="F61" s="12">
        <v>1</v>
      </c>
      <c r="G61" s="12">
        <v>0</v>
      </c>
      <c r="H61" s="14">
        <v>0</v>
      </c>
      <c r="I61" s="49"/>
      <c r="J61" s="49"/>
      <c r="K61" s="49"/>
      <c r="L61" s="49"/>
      <c r="M61" s="49"/>
      <c r="N61" s="50"/>
      <c r="O61" s="11">
        <v>1</v>
      </c>
      <c r="P61" s="12">
        <v>1</v>
      </c>
      <c r="Q61" s="12">
        <v>0</v>
      </c>
      <c r="R61" s="12">
        <v>0</v>
      </c>
      <c r="S61" s="14" t="s">
        <v>17</v>
      </c>
      <c r="T61" s="51"/>
      <c r="U61" s="12">
        <v>58</v>
      </c>
    </row>
    <row r="62" spans="1:21" x14ac:dyDescent="0.25">
      <c r="A62" s="11">
        <v>2020</v>
      </c>
      <c r="B62" s="12">
        <v>7</v>
      </c>
      <c r="C62" s="12">
        <v>20</v>
      </c>
      <c r="D62" s="13">
        <v>44032</v>
      </c>
      <c r="E62" s="12">
        <v>21</v>
      </c>
      <c r="F62" s="12">
        <v>1</v>
      </c>
      <c r="G62" s="12">
        <v>0</v>
      </c>
      <c r="H62" s="14">
        <v>0</v>
      </c>
      <c r="I62" s="49"/>
      <c r="J62" s="49"/>
      <c r="K62" s="49"/>
      <c r="L62" s="49"/>
      <c r="M62" s="49"/>
      <c r="N62" s="50"/>
      <c r="O62" s="11">
        <v>1</v>
      </c>
      <c r="P62" s="12">
        <v>1</v>
      </c>
      <c r="Q62" s="12">
        <v>0</v>
      </c>
      <c r="R62" s="12">
        <v>0</v>
      </c>
      <c r="S62" s="14" t="s">
        <v>17</v>
      </c>
      <c r="T62" s="51"/>
      <c r="U62" s="12">
        <v>59</v>
      </c>
    </row>
    <row r="63" spans="1:21" x14ac:dyDescent="0.25">
      <c r="A63" s="11">
        <v>2020</v>
      </c>
      <c r="B63" s="12">
        <v>8</v>
      </c>
      <c r="C63" s="12">
        <v>28</v>
      </c>
      <c r="D63" s="13">
        <v>44071</v>
      </c>
      <c r="E63" s="12">
        <v>18</v>
      </c>
      <c r="F63" s="12">
        <v>1</v>
      </c>
      <c r="G63" s="12">
        <v>0</v>
      </c>
      <c r="H63" s="14">
        <v>0</v>
      </c>
      <c r="I63" s="49"/>
      <c r="J63" s="49"/>
      <c r="K63" s="49"/>
      <c r="L63" s="49"/>
      <c r="M63" s="49"/>
      <c r="N63" s="50"/>
      <c r="O63" s="11">
        <v>1</v>
      </c>
      <c r="P63" s="12">
        <v>1</v>
      </c>
      <c r="Q63" s="12">
        <v>0</v>
      </c>
      <c r="R63" s="12">
        <v>0</v>
      </c>
      <c r="S63" s="14" t="s">
        <v>17</v>
      </c>
      <c r="T63" s="51"/>
      <c r="U63" s="12">
        <v>60</v>
      </c>
    </row>
    <row r="64" spans="1:21" x14ac:dyDescent="0.25">
      <c r="A64" s="11">
        <v>2020</v>
      </c>
      <c r="B64" s="12">
        <v>9</v>
      </c>
      <c r="C64" s="12">
        <v>24</v>
      </c>
      <c r="D64" s="13">
        <v>44098</v>
      </c>
      <c r="E64" s="12">
        <v>21</v>
      </c>
      <c r="F64" s="12">
        <v>1</v>
      </c>
      <c r="G64" s="12">
        <v>0</v>
      </c>
      <c r="H64" s="14">
        <v>0</v>
      </c>
      <c r="I64" s="49"/>
      <c r="J64" s="49"/>
      <c r="K64" s="49"/>
      <c r="L64" s="49"/>
      <c r="M64" s="49"/>
      <c r="N64" s="50"/>
      <c r="O64" s="11">
        <v>1</v>
      </c>
      <c r="P64" s="12">
        <v>1</v>
      </c>
      <c r="Q64" s="12">
        <v>0</v>
      </c>
      <c r="R64" s="12">
        <v>0</v>
      </c>
      <c r="S64" s="14" t="s">
        <v>17</v>
      </c>
      <c r="T64" s="51"/>
      <c r="U64" s="12">
        <v>61</v>
      </c>
    </row>
    <row r="65" spans="1:21" x14ac:dyDescent="0.25">
      <c r="A65" s="11">
        <v>2020</v>
      </c>
      <c r="B65" s="12">
        <v>8</v>
      </c>
      <c r="C65" s="12">
        <v>3</v>
      </c>
      <c r="D65" s="13">
        <v>44046</v>
      </c>
      <c r="E65" s="12">
        <v>22</v>
      </c>
      <c r="F65" s="12">
        <v>1</v>
      </c>
      <c r="G65" s="12">
        <v>0</v>
      </c>
      <c r="H65" s="14">
        <v>0</v>
      </c>
      <c r="I65" s="49"/>
      <c r="J65" s="49"/>
      <c r="K65" s="49"/>
      <c r="L65" s="49"/>
      <c r="M65" s="49"/>
      <c r="N65" s="50"/>
      <c r="O65" s="11">
        <v>1</v>
      </c>
      <c r="P65" s="12">
        <v>0</v>
      </c>
      <c r="Q65" s="12">
        <v>1</v>
      </c>
      <c r="R65" s="12">
        <v>0</v>
      </c>
      <c r="S65" s="14" t="s">
        <v>18</v>
      </c>
      <c r="T65" s="51"/>
      <c r="U65" s="12">
        <v>62</v>
      </c>
    </row>
    <row r="66" spans="1:21" x14ac:dyDescent="0.25">
      <c r="A66" s="11">
        <v>2020</v>
      </c>
      <c r="B66" s="12">
        <v>8</v>
      </c>
      <c r="C66" s="12">
        <v>12</v>
      </c>
      <c r="D66" s="13">
        <v>44055</v>
      </c>
      <c r="E66" s="12">
        <v>21</v>
      </c>
      <c r="F66" s="12">
        <v>1</v>
      </c>
      <c r="G66" s="12">
        <v>0</v>
      </c>
      <c r="H66" s="14">
        <v>0</v>
      </c>
      <c r="I66" s="49"/>
      <c r="J66" s="49"/>
      <c r="K66" s="49"/>
      <c r="L66" s="49"/>
      <c r="M66" s="49"/>
      <c r="N66" s="50"/>
      <c r="O66" s="11">
        <v>1</v>
      </c>
      <c r="P66" s="12">
        <v>1</v>
      </c>
      <c r="Q66" s="12">
        <v>0</v>
      </c>
      <c r="R66" s="12">
        <v>0</v>
      </c>
      <c r="S66" s="14" t="s">
        <v>17</v>
      </c>
      <c r="T66" s="51"/>
      <c r="U66" s="12">
        <v>63</v>
      </c>
    </row>
    <row r="67" spans="1:21" x14ac:dyDescent="0.25">
      <c r="A67" s="11">
        <v>2020</v>
      </c>
      <c r="B67" s="12">
        <v>7</v>
      </c>
      <c r="C67" s="12">
        <v>22</v>
      </c>
      <c r="D67" s="13">
        <v>44034</v>
      </c>
      <c r="E67" s="12">
        <v>21</v>
      </c>
      <c r="F67" s="12">
        <v>1</v>
      </c>
      <c r="G67" s="12">
        <v>0</v>
      </c>
      <c r="H67" s="14">
        <v>0</v>
      </c>
      <c r="I67" s="49"/>
      <c r="J67" s="49"/>
      <c r="K67" s="49"/>
      <c r="L67" s="49"/>
      <c r="M67" s="49"/>
      <c r="N67" s="50"/>
      <c r="O67" s="11">
        <v>1</v>
      </c>
      <c r="P67" s="12">
        <v>1</v>
      </c>
      <c r="Q67" s="12">
        <v>0</v>
      </c>
      <c r="R67" s="12">
        <v>0</v>
      </c>
      <c r="S67" s="14" t="s">
        <v>17</v>
      </c>
      <c r="T67" s="51"/>
      <c r="U67" s="12">
        <v>64</v>
      </c>
    </row>
    <row r="68" spans="1:21" x14ac:dyDescent="0.25">
      <c r="A68" s="11">
        <v>2020</v>
      </c>
      <c r="B68" s="12">
        <v>7</v>
      </c>
      <c r="C68" s="12">
        <v>21</v>
      </c>
      <c r="D68" s="13">
        <v>44033</v>
      </c>
      <c r="E68" s="12">
        <v>21</v>
      </c>
      <c r="F68" s="12">
        <v>1</v>
      </c>
      <c r="G68" s="12">
        <v>0</v>
      </c>
      <c r="H68" s="14">
        <v>0</v>
      </c>
      <c r="I68" s="49"/>
      <c r="J68" s="49"/>
      <c r="K68" s="49"/>
      <c r="L68" s="49"/>
      <c r="M68" s="49"/>
      <c r="N68" s="50"/>
      <c r="O68" s="11">
        <v>1</v>
      </c>
      <c r="P68" s="12">
        <v>1</v>
      </c>
      <c r="Q68" s="12">
        <v>0</v>
      </c>
      <c r="R68" s="12">
        <v>0</v>
      </c>
      <c r="S68" s="14" t="s">
        <v>17</v>
      </c>
      <c r="T68" s="51"/>
      <c r="U68" s="12">
        <v>65</v>
      </c>
    </row>
    <row r="69" spans="1:21" x14ac:dyDescent="0.25">
      <c r="A69" s="11">
        <v>2020</v>
      </c>
      <c r="B69" s="12">
        <v>8</v>
      </c>
      <c r="C69" s="12">
        <v>3</v>
      </c>
      <c r="D69" s="13">
        <v>44046</v>
      </c>
      <c r="E69" s="12">
        <v>20</v>
      </c>
      <c r="F69" s="12">
        <v>1</v>
      </c>
      <c r="G69" s="12">
        <v>0</v>
      </c>
      <c r="H69" s="14">
        <v>0</v>
      </c>
      <c r="I69" s="49"/>
      <c r="J69" s="49"/>
      <c r="K69" s="49"/>
      <c r="L69" s="49"/>
      <c r="M69" s="49"/>
      <c r="N69" s="50"/>
      <c r="O69" s="11">
        <v>1</v>
      </c>
      <c r="P69" s="12">
        <v>1</v>
      </c>
      <c r="Q69" s="12">
        <v>0</v>
      </c>
      <c r="R69" s="12">
        <v>0</v>
      </c>
      <c r="S69" s="14" t="s">
        <v>17</v>
      </c>
      <c r="T69" s="51"/>
      <c r="U69" s="12">
        <v>66</v>
      </c>
    </row>
    <row r="70" spans="1:21" x14ac:dyDescent="0.25">
      <c r="A70" s="11">
        <v>2020</v>
      </c>
      <c r="B70" s="12">
        <v>8</v>
      </c>
      <c r="C70" s="12">
        <v>27</v>
      </c>
      <c r="D70" s="13">
        <v>44070</v>
      </c>
      <c r="E70" s="12">
        <v>18</v>
      </c>
      <c r="F70" s="12">
        <v>1</v>
      </c>
      <c r="G70" s="12">
        <v>0</v>
      </c>
      <c r="H70" s="14">
        <v>0</v>
      </c>
      <c r="I70" s="49"/>
      <c r="J70" s="49"/>
      <c r="K70" s="49"/>
      <c r="L70" s="49"/>
      <c r="M70" s="49"/>
      <c r="N70" s="50"/>
      <c r="O70" s="11">
        <v>1</v>
      </c>
      <c r="P70" s="12">
        <v>1</v>
      </c>
      <c r="Q70" s="12">
        <v>0</v>
      </c>
      <c r="R70" s="12">
        <v>0</v>
      </c>
      <c r="S70" s="14" t="s">
        <v>17</v>
      </c>
      <c r="T70" s="51"/>
      <c r="U70" s="12">
        <v>67</v>
      </c>
    </row>
    <row r="71" spans="1:21" x14ac:dyDescent="0.25">
      <c r="A71" s="11">
        <v>2020</v>
      </c>
      <c r="B71" s="12">
        <v>8</v>
      </c>
      <c r="C71" s="12">
        <v>26</v>
      </c>
      <c r="D71" s="13">
        <v>44069</v>
      </c>
      <c r="E71" s="12">
        <v>19</v>
      </c>
      <c r="F71" s="12">
        <v>1</v>
      </c>
      <c r="G71" s="12">
        <v>0</v>
      </c>
      <c r="H71" s="14">
        <v>0</v>
      </c>
      <c r="I71" s="49"/>
      <c r="J71" s="49"/>
      <c r="K71" s="49"/>
      <c r="L71" s="49"/>
      <c r="M71" s="49"/>
      <c r="N71" s="50"/>
      <c r="O71" s="11">
        <v>1</v>
      </c>
      <c r="P71" s="12">
        <v>1</v>
      </c>
      <c r="Q71" s="12">
        <v>0</v>
      </c>
      <c r="R71" s="12">
        <v>0</v>
      </c>
      <c r="S71" s="14" t="s">
        <v>17</v>
      </c>
      <c r="T71" s="51"/>
      <c r="U71" s="12">
        <v>68</v>
      </c>
    </row>
    <row r="72" spans="1:21" x14ac:dyDescent="0.25">
      <c r="A72" s="11">
        <v>2020</v>
      </c>
      <c r="B72" s="12">
        <v>10</v>
      </c>
      <c r="C72" s="12">
        <v>16</v>
      </c>
      <c r="D72" s="13">
        <v>44120</v>
      </c>
      <c r="E72" s="12">
        <v>20</v>
      </c>
      <c r="F72" s="12">
        <v>1</v>
      </c>
      <c r="G72" s="12">
        <v>0</v>
      </c>
      <c r="H72" s="14">
        <v>0</v>
      </c>
      <c r="I72" s="49"/>
      <c r="J72" s="49"/>
      <c r="K72" s="49"/>
      <c r="L72" s="49"/>
      <c r="M72" s="49"/>
      <c r="N72" s="50"/>
      <c r="O72" s="11">
        <v>1</v>
      </c>
      <c r="P72" s="12">
        <v>1</v>
      </c>
      <c r="Q72" s="12">
        <v>0</v>
      </c>
      <c r="R72" s="12">
        <v>0</v>
      </c>
      <c r="S72" s="14" t="s">
        <v>17</v>
      </c>
      <c r="T72" s="51"/>
      <c r="U72" s="12">
        <v>69</v>
      </c>
    </row>
    <row r="73" spans="1:21" x14ac:dyDescent="0.25">
      <c r="A73" s="11">
        <v>2020</v>
      </c>
      <c r="B73" s="12">
        <v>8</v>
      </c>
      <c r="C73" s="12">
        <v>26</v>
      </c>
      <c r="D73" s="13">
        <v>44069</v>
      </c>
      <c r="E73" s="12">
        <v>22</v>
      </c>
      <c r="F73" s="12">
        <v>1</v>
      </c>
      <c r="G73" s="12">
        <v>0</v>
      </c>
      <c r="H73" s="14">
        <v>0</v>
      </c>
      <c r="I73" s="49"/>
      <c r="J73" s="49"/>
      <c r="K73" s="49"/>
      <c r="L73" s="49"/>
      <c r="M73" s="49"/>
      <c r="N73" s="50"/>
      <c r="O73" s="11">
        <v>1</v>
      </c>
      <c r="P73" s="12">
        <v>0</v>
      </c>
      <c r="Q73" s="12">
        <v>1</v>
      </c>
      <c r="R73" s="12">
        <v>0</v>
      </c>
      <c r="S73" s="14" t="s">
        <v>18</v>
      </c>
      <c r="T73" s="51"/>
      <c r="U73" s="12">
        <v>70</v>
      </c>
    </row>
    <row r="74" spans="1:21" x14ac:dyDescent="0.25">
      <c r="A74" s="11">
        <v>2020</v>
      </c>
      <c r="B74" s="12">
        <v>9</v>
      </c>
      <c r="C74" s="12">
        <v>9</v>
      </c>
      <c r="D74" s="13">
        <v>44083</v>
      </c>
      <c r="E74" s="12">
        <v>15</v>
      </c>
      <c r="F74" s="12">
        <v>1</v>
      </c>
      <c r="G74" s="12">
        <v>0</v>
      </c>
      <c r="H74" s="14">
        <v>0</v>
      </c>
      <c r="I74" s="49"/>
      <c r="J74" s="49"/>
      <c r="K74" s="49"/>
      <c r="L74" s="49"/>
      <c r="M74" s="49"/>
      <c r="N74" s="50"/>
      <c r="O74" s="11">
        <v>1</v>
      </c>
      <c r="P74" s="12">
        <v>0</v>
      </c>
      <c r="Q74" s="12">
        <v>1</v>
      </c>
      <c r="R74" s="12">
        <v>0</v>
      </c>
      <c r="S74" s="14" t="s">
        <v>18</v>
      </c>
      <c r="T74" s="51"/>
      <c r="U74" s="12">
        <v>71</v>
      </c>
    </row>
    <row r="75" spans="1:21" x14ac:dyDescent="0.25">
      <c r="A75" s="11">
        <v>2020</v>
      </c>
      <c r="B75" s="12">
        <v>8</v>
      </c>
      <c r="C75" s="12">
        <v>29</v>
      </c>
      <c r="D75" s="13">
        <v>44072</v>
      </c>
      <c r="E75" s="12">
        <v>18</v>
      </c>
      <c r="F75" s="12">
        <v>1</v>
      </c>
      <c r="G75" s="12">
        <v>1</v>
      </c>
      <c r="H75" s="14">
        <v>0</v>
      </c>
      <c r="I75" s="49"/>
      <c r="J75" s="49"/>
      <c r="K75" s="49"/>
      <c r="L75" s="49"/>
      <c r="M75" s="49"/>
      <c r="N75" s="50"/>
      <c r="O75" s="11">
        <v>1</v>
      </c>
      <c r="P75" s="12">
        <v>1</v>
      </c>
      <c r="Q75" s="12">
        <v>0</v>
      </c>
      <c r="R75" s="12">
        <v>0</v>
      </c>
      <c r="S75" s="14" t="s">
        <v>17</v>
      </c>
      <c r="T75" s="51"/>
      <c r="U75" s="12">
        <v>72</v>
      </c>
    </row>
    <row r="76" spans="1:21" x14ac:dyDescent="0.25">
      <c r="A76" s="11">
        <v>2020</v>
      </c>
      <c r="B76" s="12">
        <v>9</v>
      </c>
      <c r="C76" s="12">
        <v>7</v>
      </c>
      <c r="D76" s="13">
        <v>44081</v>
      </c>
      <c r="E76" s="12">
        <v>22</v>
      </c>
      <c r="F76" s="12">
        <v>1</v>
      </c>
      <c r="G76" s="12">
        <v>0</v>
      </c>
      <c r="H76" s="14">
        <v>1</v>
      </c>
      <c r="I76" s="49"/>
      <c r="J76" s="49"/>
      <c r="K76" s="49"/>
      <c r="L76" s="49"/>
      <c r="M76" s="49"/>
      <c r="N76" s="50"/>
      <c r="O76" s="11">
        <v>1</v>
      </c>
      <c r="P76" s="12">
        <v>0</v>
      </c>
      <c r="Q76" s="12">
        <v>1</v>
      </c>
      <c r="R76" s="12">
        <v>0</v>
      </c>
      <c r="S76" s="14" t="s">
        <v>18</v>
      </c>
      <c r="T76" s="51"/>
      <c r="U76" s="12">
        <v>73</v>
      </c>
    </row>
    <row r="77" spans="1:21" x14ac:dyDescent="0.25">
      <c r="A77" s="11">
        <v>2020</v>
      </c>
      <c r="B77" s="12">
        <v>9</v>
      </c>
      <c r="C77" s="12">
        <v>28</v>
      </c>
      <c r="D77" s="13">
        <v>44102</v>
      </c>
      <c r="E77" s="12">
        <v>20</v>
      </c>
      <c r="F77" s="12">
        <v>1</v>
      </c>
      <c r="G77" s="12">
        <v>0</v>
      </c>
      <c r="H77" s="14">
        <v>0</v>
      </c>
      <c r="I77" s="49"/>
      <c r="J77" s="49"/>
      <c r="K77" s="49"/>
      <c r="L77" s="49"/>
      <c r="M77" s="49"/>
      <c r="N77" s="50"/>
      <c r="O77" s="11">
        <v>1</v>
      </c>
      <c r="P77" s="12">
        <v>1</v>
      </c>
      <c r="Q77" s="12">
        <v>0</v>
      </c>
      <c r="R77" s="12">
        <v>0</v>
      </c>
      <c r="S77" s="14" t="s">
        <v>17</v>
      </c>
      <c r="T77" s="51"/>
      <c r="U77" s="12">
        <v>74</v>
      </c>
    </row>
    <row r="78" spans="1:21" x14ac:dyDescent="0.25">
      <c r="A78" s="11">
        <v>2020</v>
      </c>
      <c r="B78" s="12">
        <v>9</v>
      </c>
      <c r="C78" s="12">
        <v>9</v>
      </c>
      <c r="D78" s="13">
        <v>44083</v>
      </c>
      <c r="E78" s="12">
        <v>23</v>
      </c>
      <c r="F78" s="12">
        <v>1</v>
      </c>
      <c r="G78" s="12">
        <v>0</v>
      </c>
      <c r="H78" s="14">
        <v>0</v>
      </c>
      <c r="I78" s="49"/>
      <c r="J78" s="49"/>
      <c r="K78" s="49"/>
      <c r="L78" s="49"/>
      <c r="M78" s="49"/>
      <c r="N78" s="50"/>
      <c r="O78" s="11">
        <v>1</v>
      </c>
      <c r="P78" s="12">
        <v>0</v>
      </c>
      <c r="Q78" s="12">
        <v>1</v>
      </c>
      <c r="R78" s="12">
        <v>0</v>
      </c>
      <c r="S78" s="14" t="s">
        <v>18</v>
      </c>
      <c r="T78" s="51"/>
      <c r="U78" s="12">
        <v>75</v>
      </c>
    </row>
    <row r="79" spans="1:21" x14ac:dyDescent="0.25">
      <c r="A79" s="11">
        <v>2020</v>
      </c>
      <c r="B79" s="12">
        <v>9</v>
      </c>
      <c r="C79" s="12">
        <v>23</v>
      </c>
      <c r="D79" s="13">
        <v>44097</v>
      </c>
      <c r="E79" s="12">
        <v>20</v>
      </c>
      <c r="F79" s="12">
        <v>1</v>
      </c>
      <c r="G79" s="12">
        <v>0</v>
      </c>
      <c r="H79" s="14">
        <v>0</v>
      </c>
      <c r="I79" s="49"/>
      <c r="J79" s="49"/>
      <c r="K79" s="49"/>
      <c r="L79" s="49"/>
      <c r="M79" s="49"/>
      <c r="N79" s="50"/>
      <c r="O79" s="11">
        <v>1</v>
      </c>
      <c r="P79" s="12">
        <v>1</v>
      </c>
      <c r="Q79" s="12">
        <v>0</v>
      </c>
      <c r="R79" s="12">
        <v>0</v>
      </c>
      <c r="S79" s="14" t="s">
        <v>17</v>
      </c>
      <c r="T79" s="51"/>
      <c r="U79" s="12">
        <v>76</v>
      </c>
    </row>
    <row r="80" spans="1:21" x14ac:dyDescent="0.25">
      <c r="A80" s="11">
        <v>2020</v>
      </c>
      <c r="B80" s="12">
        <v>8</v>
      </c>
      <c r="C80" s="12">
        <v>25</v>
      </c>
      <c r="D80" s="13">
        <v>44068</v>
      </c>
      <c r="E80" s="12">
        <v>22</v>
      </c>
      <c r="F80" s="12">
        <v>1</v>
      </c>
      <c r="G80" s="12">
        <v>0</v>
      </c>
      <c r="H80" s="14">
        <v>0</v>
      </c>
      <c r="I80" s="49"/>
      <c r="J80" s="49"/>
      <c r="K80" s="49"/>
      <c r="L80" s="49"/>
      <c r="M80" s="49"/>
      <c r="N80" s="50"/>
      <c r="O80" s="11">
        <v>1</v>
      </c>
      <c r="P80" s="12">
        <v>0</v>
      </c>
      <c r="Q80" s="12">
        <v>1</v>
      </c>
      <c r="R80" s="12">
        <v>0</v>
      </c>
      <c r="S80" s="14" t="s">
        <v>18</v>
      </c>
      <c r="T80" s="51"/>
      <c r="U80" s="12">
        <v>77</v>
      </c>
    </row>
    <row r="81" spans="1:21" x14ac:dyDescent="0.25">
      <c r="A81" s="11">
        <v>2020</v>
      </c>
      <c r="B81" s="12">
        <v>8</v>
      </c>
      <c r="C81" s="12">
        <v>31</v>
      </c>
      <c r="D81" s="13">
        <v>44074</v>
      </c>
      <c r="E81" s="12">
        <v>18</v>
      </c>
      <c r="F81" s="12">
        <v>1</v>
      </c>
      <c r="G81" s="12">
        <v>0</v>
      </c>
      <c r="H81" s="14">
        <v>0</v>
      </c>
      <c r="I81" s="49"/>
      <c r="J81" s="49"/>
      <c r="K81" s="49"/>
      <c r="L81" s="49"/>
      <c r="M81" s="49"/>
      <c r="N81" s="50"/>
      <c r="O81" s="11">
        <v>1</v>
      </c>
      <c r="P81" s="12">
        <v>1</v>
      </c>
      <c r="Q81" s="12">
        <v>0</v>
      </c>
      <c r="R81" s="12">
        <v>0</v>
      </c>
      <c r="S81" s="14" t="s">
        <v>17</v>
      </c>
      <c r="T81" s="51"/>
      <c r="U81" s="12">
        <v>78</v>
      </c>
    </row>
    <row r="82" spans="1:21" x14ac:dyDescent="0.25">
      <c r="A82" s="11">
        <v>2020</v>
      </c>
      <c r="B82" s="12">
        <v>9</v>
      </c>
      <c r="C82" s="12">
        <v>12</v>
      </c>
      <c r="D82" s="13">
        <v>44086</v>
      </c>
      <c r="E82" s="12">
        <v>20</v>
      </c>
      <c r="F82" s="12">
        <v>1</v>
      </c>
      <c r="G82" s="12">
        <v>1</v>
      </c>
      <c r="H82" s="14">
        <v>0</v>
      </c>
      <c r="I82" s="49"/>
      <c r="J82" s="49"/>
      <c r="K82" s="49"/>
      <c r="L82" s="49"/>
      <c r="M82" s="49"/>
      <c r="N82" s="50"/>
      <c r="O82" s="11">
        <v>1</v>
      </c>
      <c r="P82" s="12">
        <v>1</v>
      </c>
      <c r="Q82" s="12">
        <v>0</v>
      </c>
      <c r="R82" s="12">
        <v>0</v>
      </c>
      <c r="S82" s="14" t="s">
        <v>17</v>
      </c>
      <c r="T82" s="51"/>
      <c r="U82" s="12">
        <v>79</v>
      </c>
    </row>
    <row r="83" spans="1:21" x14ac:dyDescent="0.25">
      <c r="A83" s="11">
        <v>2020</v>
      </c>
      <c r="B83" s="12">
        <v>8</v>
      </c>
      <c r="C83" s="12">
        <v>4</v>
      </c>
      <c r="D83" s="13">
        <v>44047</v>
      </c>
      <c r="E83" s="12">
        <v>20</v>
      </c>
      <c r="F83" s="12">
        <v>1</v>
      </c>
      <c r="G83" s="12">
        <v>0</v>
      </c>
      <c r="H83" s="14">
        <v>0</v>
      </c>
      <c r="I83" s="49"/>
      <c r="J83" s="49"/>
      <c r="K83" s="49"/>
      <c r="L83" s="49"/>
      <c r="M83" s="49"/>
      <c r="N83" s="50"/>
      <c r="O83" s="11">
        <v>1</v>
      </c>
      <c r="P83" s="12">
        <v>1</v>
      </c>
      <c r="Q83" s="12">
        <v>0</v>
      </c>
      <c r="R83" s="12">
        <v>0</v>
      </c>
      <c r="S83" s="14" t="s">
        <v>17</v>
      </c>
      <c r="T83" s="51"/>
      <c r="U83" s="12">
        <v>80</v>
      </c>
    </row>
    <row r="84" spans="1:21" x14ac:dyDescent="0.25">
      <c r="A84" s="11">
        <v>2020</v>
      </c>
      <c r="B84" s="12">
        <v>8</v>
      </c>
      <c r="C84" s="12">
        <v>5</v>
      </c>
      <c r="D84" s="13">
        <v>44048</v>
      </c>
      <c r="E84" s="12">
        <v>21</v>
      </c>
      <c r="F84" s="12">
        <v>1</v>
      </c>
      <c r="G84" s="12">
        <v>0</v>
      </c>
      <c r="H84" s="14">
        <v>0</v>
      </c>
      <c r="I84" s="49"/>
      <c r="J84" s="49"/>
      <c r="K84" s="49"/>
      <c r="L84" s="49"/>
      <c r="M84" s="49"/>
      <c r="N84" s="50"/>
      <c r="O84" s="11">
        <v>1</v>
      </c>
      <c r="P84" s="12">
        <v>1</v>
      </c>
      <c r="Q84" s="12">
        <v>0</v>
      </c>
      <c r="R84" s="12">
        <v>0</v>
      </c>
      <c r="S84" s="14" t="s">
        <v>17</v>
      </c>
      <c r="T84" s="51"/>
      <c r="U84" s="12">
        <v>81</v>
      </c>
    </row>
    <row r="85" spans="1:21" x14ac:dyDescent="0.25">
      <c r="A85" s="11">
        <v>2020</v>
      </c>
      <c r="B85" s="12">
        <v>9</v>
      </c>
      <c r="C85" s="12">
        <v>2</v>
      </c>
      <c r="D85" s="13">
        <v>44076</v>
      </c>
      <c r="E85" s="12">
        <v>20</v>
      </c>
      <c r="F85" s="12">
        <v>1</v>
      </c>
      <c r="G85" s="12">
        <v>0</v>
      </c>
      <c r="H85" s="14">
        <v>0</v>
      </c>
      <c r="I85" s="49"/>
      <c r="J85" s="49"/>
      <c r="K85" s="49"/>
      <c r="L85" s="49"/>
      <c r="M85" s="49"/>
      <c r="N85" s="50"/>
      <c r="O85" s="11">
        <v>1</v>
      </c>
      <c r="P85" s="12">
        <v>1</v>
      </c>
      <c r="Q85" s="12">
        <v>0</v>
      </c>
      <c r="R85" s="12">
        <v>0</v>
      </c>
      <c r="S85" s="14" t="s">
        <v>17</v>
      </c>
      <c r="T85" s="51"/>
      <c r="U85" s="12">
        <v>82</v>
      </c>
    </row>
    <row r="86" spans="1:21" x14ac:dyDescent="0.25">
      <c r="A86" s="11">
        <v>2020</v>
      </c>
      <c r="B86" s="12">
        <v>10</v>
      </c>
      <c r="C86" s="12">
        <v>16</v>
      </c>
      <c r="D86" s="13">
        <v>44120</v>
      </c>
      <c r="E86" s="12">
        <v>19</v>
      </c>
      <c r="F86" s="12">
        <v>1</v>
      </c>
      <c r="G86" s="12">
        <v>0</v>
      </c>
      <c r="H86" s="14">
        <v>0</v>
      </c>
      <c r="I86" s="49"/>
      <c r="J86" s="49"/>
      <c r="K86" s="49"/>
      <c r="L86" s="49"/>
      <c r="M86" s="49"/>
      <c r="N86" s="50"/>
      <c r="O86" s="11">
        <v>1</v>
      </c>
      <c r="P86" s="12">
        <v>1</v>
      </c>
      <c r="Q86" s="12">
        <v>0</v>
      </c>
      <c r="R86" s="12">
        <v>0</v>
      </c>
      <c r="S86" s="14" t="s">
        <v>17</v>
      </c>
      <c r="T86" s="51"/>
      <c r="U86" s="12">
        <v>83</v>
      </c>
    </row>
    <row r="87" spans="1:21" x14ac:dyDescent="0.25">
      <c r="A87" s="11">
        <v>2020</v>
      </c>
      <c r="B87" s="12">
        <v>9</v>
      </c>
      <c r="C87" s="12">
        <v>2</v>
      </c>
      <c r="D87" s="13">
        <v>44076</v>
      </c>
      <c r="E87" s="12">
        <v>21</v>
      </c>
      <c r="F87" s="12">
        <v>1</v>
      </c>
      <c r="G87" s="12">
        <v>0</v>
      </c>
      <c r="H87" s="14">
        <v>0</v>
      </c>
      <c r="I87" s="49"/>
      <c r="J87" s="49"/>
      <c r="K87" s="49"/>
      <c r="L87" s="49"/>
      <c r="M87" s="49"/>
      <c r="N87" s="50"/>
      <c r="O87" s="11">
        <v>1</v>
      </c>
      <c r="P87" s="12">
        <v>1</v>
      </c>
      <c r="Q87" s="12">
        <v>0</v>
      </c>
      <c r="R87" s="12">
        <v>0</v>
      </c>
      <c r="S87" s="14" t="s">
        <v>17</v>
      </c>
      <c r="T87" s="51"/>
      <c r="U87" s="12">
        <v>84</v>
      </c>
    </row>
    <row r="88" spans="1:21" x14ac:dyDescent="0.25">
      <c r="A88" s="11">
        <v>2020</v>
      </c>
      <c r="B88" s="12">
        <v>9</v>
      </c>
      <c r="C88" s="12">
        <v>10</v>
      </c>
      <c r="D88" s="13">
        <v>44084</v>
      </c>
      <c r="E88" s="12">
        <v>17</v>
      </c>
      <c r="F88" s="12">
        <v>1</v>
      </c>
      <c r="G88" s="12">
        <v>0</v>
      </c>
      <c r="H88" s="14">
        <v>0</v>
      </c>
      <c r="I88" s="49"/>
      <c r="J88" s="49"/>
      <c r="K88" s="49"/>
      <c r="L88" s="49"/>
      <c r="M88" s="49"/>
      <c r="N88" s="50"/>
      <c r="O88" s="11">
        <v>1</v>
      </c>
      <c r="P88" s="12">
        <v>1</v>
      </c>
      <c r="Q88" s="12">
        <v>0</v>
      </c>
      <c r="R88" s="12">
        <v>0</v>
      </c>
      <c r="S88" s="14" t="s">
        <v>17</v>
      </c>
      <c r="T88" s="51"/>
      <c r="U88" s="12">
        <v>85</v>
      </c>
    </row>
    <row r="89" spans="1:21" x14ac:dyDescent="0.25">
      <c r="A89" s="11">
        <v>2020</v>
      </c>
      <c r="B89" s="12">
        <v>9</v>
      </c>
      <c r="C89" s="12">
        <v>7</v>
      </c>
      <c r="D89" s="13">
        <v>44081</v>
      </c>
      <c r="E89" s="12">
        <v>18</v>
      </c>
      <c r="F89" s="12">
        <v>1</v>
      </c>
      <c r="G89" s="12">
        <v>0</v>
      </c>
      <c r="H89" s="14">
        <v>1</v>
      </c>
      <c r="I89" s="49"/>
      <c r="J89" s="49"/>
      <c r="K89" s="49"/>
      <c r="L89" s="49"/>
      <c r="M89" s="49"/>
      <c r="N89" s="50"/>
      <c r="O89" s="11">
        <v>1</v>
      </c>
      <c r="P89" s="12">
        <v>1</v>
      </c>
      <c r="Q89" s="12">
        <v>0</v>
      </c>
      <c r="R89" s="12">
        <v>0</v>
      </c>
      <c r="S89" s="14" t="s">
        <v>17</v>
      </c>
      <c r="T89" s="51"/>
      <c r="U89" s="12">
        <v>86</v>
      </c>
    </row>
    <row r="90" spans="1:21" x14ac:dyDescent="0.25">
      <c r="A90" s="11">
        <v>2020</v>
      </c>
      <c r="B90" s="12">
        <v>7</v>
      </c>
      <c r="C90" s="12">
        <v>19</v>
      </c>
      <c r="D90" s="13">
        <v>44031</v>
      </c>
      <c r="E90" s="12">
        <v>21</v>
      </c>
      <c r="F90" s="12">
        <v>1</v>
      </c>
      <c r="G90" s="12">
        <v>1</v>
      </c>
      <c r="H90" s="14">
        <v>0</v>
      </c>
      <c r="I90" s="49"/>
      <c r="J90" s="49"/>
      <c r="K90" s="49"/>
      <c r="L90" s="49"/>
      <c r="M90" s="49"/>
      <c r="N90" s="50"/>
      <c r="O90" s="11">
        <v>1</v>
      </c>
      <c r="P90" s="12">
        <v>1</v>
      </c>
      <c r="Q90" s="12">
        <v>0</v>
      </c>
      <c r="R90" s="12">
        <v>0</v>
      </c>
      <c r="S90" s="14" t="s">
        <v>17</v>
      </c>
      <c r="T90" s="51"/>
      <c r="U90" s="12">
        <v>87</v>
      </c>
    </row>
    <row r="91" spans="1:21" x14ac:dyDescent="0.25">
      <c r="A91" s="11">
        <v>2020</v>
      </c>
      <c r="B91" s="12">
        <v>9</v>
      </c>
      <c r="C91" s="12">
        <v>11</v>
      </c>
      <c r="D91" s="13">
        <v>44085</v>
      </c>
      <c r="E91" s="12">
        <v>19</v>
      </c>
      <c r="F91" s="12">
        <v>1</v>
      </c>
      <c r="G91" s="12">
        <v>0</v>
      </c>
      <c r="H91" s="14">
        <v>0</v>
      </c>
      <c r="I91" s="49"/>
      <c r="J91" s="49"/>
      <c r="K91" s="49"/>
      <c r="L91" s="49"/>
      <c r="M91" s="49"/>
      <c r="N91" s="50"/>
      <c r="O91" s="11">
        <v>1</v>
      </c>
      <c r="P91" s="12">
        <v>1</v>
      </c>
      <c r="Q91" s="12">
        <v>0</v>
      </c>
      <c r="R91" s="12">
        <v>0</v>
      </c>
      <c r="S91" s="14" t="s">
        <v>17</v>
      </c>
      <c r="T91" s="51"/>
      <c r="U91" s="12">
        <v>88</v>
      </c>
    </row>
    <row r="92" spans="1:21" x14ac:dyDescent="0.25">
      <c r="A92" s="11">
        <v>2020</v>
      </c>
      <c r="B92" s="12">
        <v>9</v>
      </c>
      <c r="C92" s="12">
        <v>1</v>
      </c>
      <c r="D92" s="13">
        <v>44075</v>
      </c>
      <c r="E92" s="12">
        <v>22</v>
      </c>
      <c r="F92" s="12">
        <v>1</v>
      </c>
      <c r="G92" s="12">
        <v>0</v>
      </c>
      <c r="H92" s="14">
        <v>0</v>
      </c>
      <c r="I92" s="49"/>
      <c r="J92" s="49"/>
      <c r="K92" s="49"/>
      <c r="L92" s="49"/>
      <c r="M92" s="49"/>
      <c r="N92" s="50"/>
      <c r="O92" s="11">
        <v>1</v>
      </c>
      <c r="P92" s="12">
        <v>0</v>
      </c>
      <c r="Q92" s="12">
        <v>1</v>
      </c>
      <c r="R92" s="12">
        <v>0</v>
      </c>
      <c r="S92" s="14" t="s">
        <v>18</v>
      </c>
      <c r="T92" s="51"/>
      <c r="U92" s="12">
        <v>89</v>
      </c>
    </row>
    <row r="93" spans="1:21" x14ac:dyDescent="0.25">
      <c r="A93" s="11">
        <v>2020</v>
      </c>
      <c r="B93" s="12">
        <v>8</v>
      </c>
      <c r="C93" s="12">
        <v>11</v>
      </c>
      <c r="D93" s="13">
        <v>44054</v>
      </c>
      <c r="E93" s="12">
        <v>20</v>
      </c>
      <c r="F93" s="12">
        <v>1</v>
      </c>
      <c r="G93" s="12">
        <v>0</v>
      </c>
      <c r="H93" s="14">
        <v>0</v>
      </c>
      <c r="I93" s="49"/>
      <c r="J93" s="49"/>
      <c r="K93" s="49"/>
      <c r="L93" s="49"/>
      <c r="M93" s="49"/>
      <c r="N93" s="50"/>
      <c r="O93" s="11">
        <v>1</v>
      </c>
      <c r="P93" s="12">
        <v>1</v>
      </c>
      <c r="Q93" s="12">
        <v>0</v>
      </c>
      <c r="R93" s="12">
        <v>0</v>
      </c>
      <c r="S93" s="14" t="s">
        <v>17</v>
      </c>
      <c r="T93" s="51"/>
      <c r="U93" s="12">
        <v>90</v>
      </c>
    </row>
    <row r="94" spans="1:21" x14ac:dyDescent="0.25">
      <c r="A94" s="11">
        <v>2020</v>
      </c>
      <c r="B94" s="12">
        <v>9</v>
      </c>
      <c r="C94" s="12">
        <v>6</v>
      </c>
      <c r="D94" s="13">
        <v>44080</v>
      </c>
      <c r="E94" s="12">
        <v>20</v>
      </c>
      <c r="F94" s="12">
        <v>1</v>
      </c>
      <c r="G94" s="12">
        <v>1</v>
      </c>
      <c r="H94" s="14">
        <v>0</v>
      </c>
      <c r="I94" s="49"/>
      <c r="J94" s="49"/>
      <c r="K94" s="49"/>
      <c r="L94" s="49"/>
      <c r="M94" s="49"/>
      <c r="N94" s="50"/>
      <c r="O94" s="11">
        <v>1</v>
      </c>
      <c r="P94" s="12">
        <v>1</v>
      </c>
      <c r="Q94" s="12">
        <v>0</v>
      </c>
      <c r="R94" s="12">
        <v>0</v>
      </c>
      <c r="S94" s="14" t="s">
        <v>17</v>
      </c>
      <c r="T94" s="51"/>
      <c r="U94" s="12">
        <v>91</v>
      </c>
    </row>
    <row r="95" spans="1:21" x14ac:dyDescent="0.25">
      <c r="A95" s="11">
        <v>2020</v>
      </c>
      <c r="B95" s="12">
        <v>9</v>
      </c>
      <c r="C95" s="12">
        <v>3</v>
      </c>
      <c r="D95" s="13">
        <v>44077</v>
      </c>
      <c r="E95" s="12">
        <v>18</v>
      </c>
      <c r="F95" s="12">
        <v>1</v>
      </c>
      <c r="G95" s="12">
        <v>0</v>
      </c>
      <c r="H95" s="14">
        <v>0</v>
      </c>
      <c r="I95" s="49"/>
      <c r="J95" s="49"/>
      <c r="K95" s="49"/>
      <c r="L95" s="49"/>
      <c r="M95" s="49"/>
      <c r="N95" s="50"/>
      <c r="O95" s="11">
        <v>1</v>
      </c>
      <c r="P95" s="12">
        <v>1</v>
      </c>
      <c r="Q95" s="12">
        <v>0</v>
      </c>
      <c r="R95" s="12">
        <v>0</v>
      </c>
      <c r="S95" s="14" t="s">
        <v>17</v>
      </c>
      <c r="T95" s="51"/>
      <c r="U95" s="12">
        <v>92</v>
      </c>
    </row>
    <row r="96" spans="1:21" x14ac:dyDescent="0.25">
      <c r="A96" s="11">
        <v>2020</v>
      </c>
      <c r="B96" s="12">
        <v>8</v>
      </c>
      <c r="C96" s="12">
        <v>2</v>
      </c>
      <c r="D96" s="13">
        <v>44045</v>
      </c>
      <c r="E96" s="12">
        <v>21</v>
      </c>
      <c r="F96" s="12">
        <v>1</v>
      </c>
      <c r="G96" s="12">
        <v>1</v>
      </c>
      <c r="H96" s="14">
        <v>0</v>
      </c>
      <c r="I96" s="49"/>
      <c r="J96" s="49"/>
      <c r="K96" s="49"/>
      <c r="L96" s="49"/>
      <c r="M96" s="49"/>
      <c r="N96" s="50"/>
      <c r="O96" s="11">
        <v>1</v>
      </c>
      <c r="P96" s="12">
        <v>1</v>
      </c>
      <c r="Q96" s="12">
        <v>0</v>
      </c>
      <c r="R96" s="12">
        <v>0</v>
      </c>
      <c r="S96" s="14" t="s">
        <v>17</v>
      </c>
      <c r="T96" s="51"/>
      <c r="U96" s="12">
        <v>93</v>
      </c>
    </row>
    <row r="97" spans="1:21" x14ac:dyDescent="0.25">
      <c r="A97" s="11">
        <v>2020</v>
      </c>
      <c r="B97" s="12">
        <v>8</v>
      </c>
      <c r="C97" s="12">
        <v>6</v>
      </c>
      <c r="D97" s="13">
        <v>44049</v>
      </c>
      <c r="E97" s="12">
        <v>21</v>
      </c>
      <c r="F97" s="12">
        <v>1</v>
      </c>
      <c r="G97" s="12">
        <v>0</v>
      </c>
      <c r="H97" s="14">
        <v>0</v>
      </c>
      <c r="I97" s="49"/>
      <c r="J97" s="49"/>
      <c r="K97" s="49"/>
      <c r="L97" s="49"/>
      <c r="M97" s="49"/>
      <c r="N97" s="50"/>
      <c r="O97" s="11">
        <v>1</v>
      </c>
      <c r="P97" s="12">
        <v>1</v>
      </c>
      <c r="Q97" s="12">
        <v>0</v>
      </c>
      <c r="R97" s="12">
        <v>0</v>
      </c>
      <c r="S97" s="14" t="s">
        <v>17</v>
      </c>
      <c r="T97" s="51"/>
      <c r="U97" s="12">
        <v>94</v>
      </c>
    </row>
    <row r="98" spans="1:21" x14ac:dyDescent="0.25">
      <c r="A98" s="11">
        <v>2020</v>
      </c>
      <c r="B98" s="12">
        <v>8</v>
      </c>
      <c r="C98" s="12">
        <v>4</v>
      </c>
      <c r="D98" s="13">
        <v>44047</v>
      </c>
      <c r="E98" s="12">
        <v>19</v>
      </c>
      <c r="F98" s="12">
        <v>1</v>
      </c>
      <c r="G98" s="12">
        <v>0</v>
      </c>
      <c r="H98" s="14">
        <v>0</v>
      </c>
      <c r="I98" s="49"/>
      <c r="J98" s="49"/>
      <c r="K98" s="49"/>
      <c r="L98" s="49"/>
      <c r="M98" s="49"/>
      <c r="N98" s="50"/>
      <c r="O98" s="11">
        <v>1</v>
      </c>
      <c r="P98" s="12">
        <v>1</v>
      </c>
      <c r="Q98" s="12">
        <v>0</v>
      </c>
      <c r="R98" s="12">
        <v>0</v>
      </c>
      <c r="S98" s="14" t="s">
        <v>17</v>
      </c>
      <c r="T98" s="51"/>
      <c r="U98" s="12">
        <v>95</v>
      </c>
    </row>
    <row r="99" spans="1:21" x14ac:dyDescent="0.25">
      <c r="A99" s="11">
        <v>2020</v>
      </c>
      <c r="B99" s="12">
        <v>9</v>
      </c>
      <c r="C99" s="12">
        <v>4</v>
      </c>
      <c r="D99" s="13">
        <v>44078</v>
      </c>
      <c r="E99" s="12">
        <v>20</v>
      </c>
      <c r="F99" s="12">
        <v>1</v>
      </c>
      <c r="G99" s="12">
        <v>0</v>
      </c>
      <c r="H99" s="14">
        <v>0</v>
      </c>
      <c r="I99" s="49"/>
      <c r="J99" s="49"/>
      <c r="K99" s="49"/>
      <c r="L99" s="49"/>
      <c r="M99" s="49"/>
      <c r="N99" s="50"/>
      <c r="O99" s="11">
        <v>1</v>
      </c>
      <c r="P99" s="12">
        <v>1</v>
      </c>
      <c r="Q99" s="12">
        <v>0</v>
      </c>
      <c r="R99" s="12">
        <v>0</v>
      </c>
      <c r="S99" s="14" t="s">
        <v>17</v>
      </c>
      <c r="T99" s="51"/>
      <c r="U99" s="12">
        <v>96</v>
      </c>
    </row>
    <row r="100" spans="1:21" x14ac:dyDescent="0.25">
      <c r="A100" s="11">
        <v>2020</v>
      </c>
      <c r="B100" s="12">
        <v>8</v>
      </c>
      <c r="C100" s="12">
        <v>10</v>
      </c>
      <c r="D100" s="13">
        <v>44053</v>
      </c>
      <c r="E100" s="12">
        <v>21</v>
      </c>
      <c r="F100" s="12">
        <v>1</v>
      </c>
      <c r="G100" s="12">
        <v>0</v>
      </c>
      <c r="H100" s="14">
        <v>0</v>
      </c>
      <c r="I100" s="49"/>
      <c r="J100" s="49"/>
      <c r="K100" s="49"/>
      <c r="L100" s="49"/>
      <c r="M100" s="49"/>
      <c r="N100" s="50"/>
      <c r="O100" s="11">
        <v>1</v>
      </c>
      <c r="P100" s="12">
        <v>1</v>
      </c>
      <c r="Q100" s="12">
        <v>0</v>
      </c>
      <c r="R100" s="12">
        <v>0</v>
      </c>
      <c r="S100" s="14" t="s">
        <v>17</v>
      </c>
      <c r="T100" s="51"/>
      <c r="U100" s="12">
        <v>97</v>
      </c>
    </row>
    <row r="101" spans="1:21" x14ac:dyDescent="0.25">
      <c r="A101" s="11">
        <v>2020</v>
      </c>
      <c r="B101" s="12">
        <v>9</v>
      </c>
      <c r="C101" s="12">
        <v>3</v>
      </c>
      <c r="D101" s="13">
        <v>44077</v>
      </c>
      <c r="E101" s="12">
        <v>22</v>
      </c>
      <c r="F101" s="12">
        <v>1</v>
      </c>
      <c r="G101" s="12">
        <v>0</v>
      </c>
      <c r="H101" s="14">
        <v>0</v>
      </c>
      <c r="I101" s="49"/>
      <c r="J101" s="49"/>
      <c r="K101" s="49"/>
      <c r="L101" s="49"/>
      <c r="M101" s="49"/>
      <c r="N101" s="50"/>
      <c r="O101" s="11">
        <v>1</v>
      </c>
      <c r="P101" s="12">
        <v>0</v>
      </c>
      <c r="Q101" s="12">
        <v>1</v>
      </c>
      <c r="R101" s="12">
        <v>0</v>
      </c>
      <c r="S101" s="14" t="s">
        <v>18</v>
      </c>
      <c r="T101" s="51"/>
      <c r="U101" s="12">
        <v>98</v>
      </c>
    </row>
    <row r="102" spans="1:21" x14ac:dyDescent="0.25">
      <c r="A102" s="11">
        <v>2020</v>
      </c>
      <c r="B102" s="12">
        <v>8</v>
      </c>
      <c r="C102" s="12">
        <v>12</v>
      </c>
      <c r="D102" s="13">
        <v>44055</v>
      </c>
      <c r="E102" s="12">
        <v>20</v>
      </c>
      <c r="F102" s="12">
        <v>1</v>
      </c>
      <c r="G102" s="12">
        <v>0</v>
      </c>
      <c r="H102" s="14">
        <v>0</v>
      </c>
      <c r="I102" s="49"/>
      <c r="J102" s="49"/>
      <c r="K102" s="49"/>
      <c r="L102" s="49"/>
      <c r="M102" s="49"/>
      <c r="N102" s="50"/>
      <c r="O102" s="11">
        <v>1</v>
      </c>
      <c r="P102" s="12">
        <v>1</v>
      </c>
      <c r="Q102" s="12">
        <v>0</v>
      </c>
      <c r="R102" s="12">
        <v>0</v>
      </c>
      <c r="S102" s="14" t="s">
        <v>17</v>
      </c>
      <c r="T102" s="51"/>
      <c r="U102" s="12">
        <v>99</v>
      </c>
    </row>
    <row r="103" spans="1:21" x14ac:dyDescent="0.25">
      <c r="A103" s="11">
        <v>2020</v>
      </c>
      <c r="B103" s="12">
        <v>8</v>
      </c>
      <c r="C103" s="12">
        <v>29</v>
      </c>
      <c r="D103" s="13">
        <v>44072</v>
      </c>
      <c r="E103" s="12">
        <v>23</v>
      </c>
      <c r="F103" s="12">
        <v>1</v>
      </c>
      <c r="G103" s="12">
        <v>1</v>
      </c>
      <c r="H103" s="14">
        <v>0</v>
      </c>
      <c r="I103" s="49"/>
      <c r="J103" s="49"/>
      <c r="K103" s="49"/>
      <c r="L103" s="49"/>
      <c r="M103" s="49"/>
      <c r="N103" s="50"/>
      <c r="O103" s="11">
        <v>1</v>
      </c>
      <c r="P103" s="12">
        <v>0</v>
      </c>
      <c r="Q103" s="12">
        <v>1</v>
      </c>
      <c r="R103" s="12">
        <v>0</v>
      </c>
      <c r="S103" s="14" t="s">
        <v>18</v>
      </c>
      <c r="T103" s="51"/>
      <c r="U103" s="12">
        <v>100</v>
      </c>
    </row>
  </sheetData>
  <sortState ref="A4:U103">
    <sortCondition ref="U4:U103"/>
  </sortState>
  <mergeCells count="2">
    <mergeCell ref="I2:N2"/>
    <mergeCell ref="O2:S2"/>
  </mergeCells>
  <pageMargins left="0.7" right="0.7" top="0.75" bottom="0.75" header="0.3" footer="0.3"/>
  <pageSetup scale="6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91C41-7604-4307-BA79-6CE82578708E}">
  <sheetPr>
    <pageSetUpPr fitToPage="1"/>
  </sheetPr>
  <dimension ref="A1:U103"/>
  <sheetViews>
    <sheetView workbookViewId="0">
      <selection activeCell="I4" sqref="I4:M103"/>
    </sheetView>
  </sheetViews>
  <sheetFormatPr defaultRowHeight="15" x14ac:dyDescent="0.25"/>
  <cols>
    <col min="1" max="1" width="5.140625" bestFit="1" customWidth="1"/>
    <col min="2" max="2" width="7.42578125" bestFit="1" customWidth="1"/>
    <col min="3" max="3" width="4.28515625" bestFit="1" customWidth="1"/>
    <col min="4" max="4" width="10.42578125" bestFit="1" customWidth="1"/>
    <col min="5" max="5" width="5.85546875" bestFit="1" customWidth="1"/>
    <col min="6" max="6" width="7.5703125" bestFit="1" customWidth="1"/>
    <col min="7" max="7" width="9.140625" bestFit="1" customWidth="1"/>
    <col min="8" max="8" width="10.42578125" bestFit="1" customWidth="1"/>
    <col min="9" max="9" width="21.7109375" bestFit="1" customWidth="1"/>
    <col min="10" max="10" width="21.85546875" bestFit="1" customWidth="1"/>
    <col min="11" max="11" width="21" bestFit="1" customWidth="1"/>
    <col min="12" max="12" width="21.7109375" bestFit="1" customWidth="1"/>
    <col min="13" max="13" width="20.85546875" bestFit="1" customWidth="1"/>
    <col min="14" max="14" width="7.85546875" bestFit="1" customWidth="1"/>
    <col min="15" max="15" width="8.85546875" bestFit="1" customWidth="1"/>
    <col min="16" max="16" width="8" bestFit="1" customWidth="1"/>
    <col min="17" max="17" width="9.5703125" bestFit="1" customWidth="1"/>
    <col min="18" max="18" width="13.5703125" bestFit="1" customWidth="1"/>
    <col min="19" max="19" width="10.85546875" bestFit="1" customWidth="1"/>
    <col min="20" max="20" width="7.140625" bestFit="1" customWidth="1"/>
    <col min="21" max="21" width="12" bestFit="1" customWidth="1"/>
  </cols>
  <sheetData>
    <row r="1" spans="1:21" ht="15.75" x14ac:dyDescent="0.25">
      <c r="A1" s="41"/>
    </row>
    <row r="2" spans="1:21" x14ac:dyDescent="0.25">
      <c r="P2" s="48" t="s">
        <v>33</v>
      </c>
      <c r="Q2" s="48"/>
      <c r="R2" s="48"/>
      <c r="S2" s="48"/>
    </row>
    <row r="3" spans="1:21" x14ac:dyDescent="0.25">
      <c r="A3" s="18" t="s">
        <v>21</v>
      </c>
      <c r="B3" s="18" t="s">
        <v>22</v>
      </c>
      <c r="C3" s="18" t="s">
        <v>23</v>
      </c>
      <c r="D3" s="18" t="s">
        <v>24</v>
      </c>
      <c r="E3" s="18" t="s">
        <v>25</v>
      </c>
      <c r="F3" s="18" t="s">
        <v>26</v>
      </c>
      <c r="G3" s="18" t="s">
        <v>27</v>
      </c>
      <c r="H3" s="18" t="s">
        <v>24</v>
      </c>
      <c r="I3" s="18" t="s">
        <v>34</v>
      </c>
      <c r="J3" s="18" t="s">
        <v>35</v>
      </c>
      <c r="K3" s="18" t="s">
        <v>36</v>
      </c>
      <c r="L3" s="18" t="s">
        <v>37</v>
      </c>
      <c r="M3" s="18" t="s">
        <v>38</v>
      </c>
      <c r="N3" s="18" t="s">
        <v>7</v>
      </c>
      <c r="O3" s="18" t="s">
        <v>8</v>
      </c>
      <c r="P3" s="19" t="s">
        <v>28</v>
      </c>
      <c r="Q3" s="19" t="s">
        <v>29</v>
      </c>
      <c r="R3" s="19" t="s">
        <v>30</v>
      </c>
      <c r="S3" s="19" t="s">
        <v>20</v>
      </c>
      <c r="T3" s="19" t="s">
        <v>9</v>
      </c>
      <c r="U3" s="19" t="s">
        <v>16</v>
      </c>
    </row>
    <row r="4" spans="1:21" x14ac:dyDescent="0.25">
      <c r="A4">
        <v>2016</v>
      </c>
      <c r="B4">
        <v>7</v>
      </c>
      <c r="C4">
        <v>18</v>
      </c>
      <c r="D4" s="23" t="s">
        <v>40</v>
      </c>
      <c r="E4">
        <v>20</v>
      </c>
      <c r="F4">
        <v>18</v>
      </c>
      <c r="G4">
        <v>21</v>
      </c>
      <c r="H4" s="23">
        <v>42569</v>
      </c>
      <c r="I4" s="52"/>
      <c r="J4" s="52"/>
      <c r="K4" s="52"/>
      <c r="L4" s="52"/>
      <c r="M4" s="52"/>
      <c r="N4">
        <f t="shared" ref="N4:N67" si="0">IF(OR(MONTH(H4)&lt;5,MONTH(H4)&gt;10),0,1)</f>
        <v>1</v>
      </c>
      <c r="O4">
        <f t="shared" ref="O4:O67" si="1">IF(WEEKDAY(H4,2)&gt;5,1,0)</f>
        <v>0</v>
      </c>
      <c r="P4" s="20">
        <f>IF(OR(AND(N4=1,G4&gt;16,G4&lt;22),AND(N4=0,G4&gt;16,G4&lt;22)),1,0)</f>
        <v>1</v>
      </c>
      <c r="Q4" s="20">
        <f>IF(P4+R4=0,1,0)</f>
        <v>0</v>
      </c>
      <c r="R4" s="20">
        <f>IF(OR(G4&lt;7,AND(OR(O4=1,T4=1),G4&lt;15)),1,0)</f>
        <v>0</v>
      </c>
      <c r="S4" t="str">
        <f t="shared" ref="S4:S67" si="2">INDEX($P$3:$R$3,,MATCH(1,P4:R4,0))</f>
        <v>On-Peak</v>
      </c>
      <c r="T4" s="20">
        <f t="shared" ref="T4:T67" si="3">IF(IFERROR(MATCH(H4,$AB$5:$AB$12,0),0)&gt;0,1,0)</f>
        <v>0</v>
      </c>
      <c r="U4" s="20">
        <v>1</v>
      </c>
    </row>
    <row r="5" spans="1:21" x14ac:dyDescent="0.25">
      <c r="A5">
        <v>2016</v>
      </c>
      <c r="B5">
        <v>7</v>
      </c>
      <c r="C5">
        <v>19</v>
      </c>
      <c r="D5" s="23" t="s">
        <v>41</v>
      </c>
      <c r="E5">
        <v>20</v>
      </c>
      <c r="F5">
        <v>19</v>
      </c>
      <c r="G5">
        <v>21</v>
      </c>
      <c r="H5" s="23">
        <v>42570</v>
      </c>
      <c r="I5" s="52"/>
      <c r="J5" s="52"/>
      <c r="K5" s="52"/>
      <c r="L5" s="52"/>
      <c r="M5" s="52"/>
      <c r="N5">
        <f t="shared" si="0"/>
        <v>1</v>
      </c>
      <c r="O5">
        <f t="shared" si="1"/>
        <v>0</v>
      </c>
      <c r="P5" s="20">
        <f t="shared" ref="P5:P68" si="4">IF(OR(AND(N5=1,G5&gt;16,G5&lt;22),AND(N5=0,G5&gt;16,G5&lt;22)),1,0)</f>
        <v>1</v>
      </c>
      <c r="Q5" s="20">
        <f t="shared" ref="Q5:Q68" si="5">IF(P5+R5=0,1,0)</f>
        <v>0</v>
      </c>
      <c r="R5" s="20">
        <f t="shared" ref="R5:R68" si="6">IF(OR(G5&lt;7,AND(OR(O5=1,T5=1),G5&lt;15)),1,0)</f>
        <v>0</v>
      </c>
      <c r="S5" t="str">
        <f t="shared" si="2"/>
        <v>On-Peak</v>
      </c>
      <c r="T5" s="20">
        <f t="shared" si="3"/>
        <v>0</v>
      </c>
      <c r="U5" s="20">
        <v>1</v>
      </c>
    </row>
    <row r="6" spans="1:21" x14ac:dyDescent="0.25">
      <c r="A6">
        <v>2016</v>
      </c>
      <c r="B6">
        <v>7</v>
      </c>
      <c r="C6">
        <v>20</v>
      </c>
      <c r="D6" s="23" t="s">
        <v>42</v>
      </c>
      <c r="E6">
        <v>17</v>
      </c>
      <c r="F6">
        <v>20</v>
      </c>
      <c r="G6">
        <v>18</v>
      </c>
      <c r="H6" s="23">
        <v>42571</v>
      </c>
      <c r="I6" s="52"/>
      <c r="J6" s="52"/>
      <c r="K6" s="52"/>
      <c r="L6" s="52"/>
      <c r="M6" s="52"/>
      <c r="N6">
        <f t="shared" si="0"/>
        <v>1</v>
      </c>
      <c r="O6">
        <f t="shared" si="1"/>
        <v>0</v>
      </c>
      <c r="P6" s="20">
        <f t="shared" si="4"/>
        <v>1</v>
      </c>
      <c r="Q6" s="20">
        <f t="shared" si="5"/>
        <v>0</v>
      </c>
      <c r="R6" s="20">
        <f t="shared" si="6"/>
        <v>0</v>
      </c>
      <c r="S6" t="str">
        <f t="shared" si="2"/>
        <v>On-Peak</v>
      </c>
      <c r="T6" s="20">
        <f t="shared" si="3"/>
        <v>0</v>
      </c>
      <c r="U6" s="20">
        <v>1</v>
      </c>
    </row>
    <row r="7" spans="1:21" x14ac:dyDescent="0.25">
      <c r="A7">
        <v>2016</v>
      </c>
      <c r="B7">
        <v>7</v>
      </c>
      <c r="C7">
        <v>20</v>
      </c>
      <c r="D7" s="23" t="s">
        <v>42</v>
      </c>
      <c r="E7">
        <v>20</v>
      </c>
      <c r="F7">
        <v>20</v>
      </c>
      <c r="G7">
        <v>21</v>
      </c>
      <c r="H7" s="23">
        <v>42571</v>
      </c>
      <c r="I7" s="52"/>
      <c r="J7" s="52"/>
      <c r="K7" s="52"/>
      <c r="L7" s="52"/>
      <c r="M7" s="52"/>
      <c r="N7">
        <f t="shared" si="0"/>
        <v>1</v>
      </c>
      <c r="O7">
        <f t="shared" si="1"/>
        <v>0</v>
      </c>
      <c r="P7" s="20">
        <f t="shared" si="4"/>
        <v>1</v>
      </c>
      <c r="Q7" s="20">
        <f t="shared" si="5"/>
        <v>0</v>
      </c>
      <c r="R7" s="20">
        <f t="shared" si="6"/>
        <v>0</v>
      </c>
      <c r="S7" t="str">
        <f t="shared" si="2"/>
        <v>On-Peak</v>
      </c>
      <c r="T7" s="20">
        <f t="shared" si="3"/>
        <v>0</v>
      </c>
      <c r="U7" s="20">
        <v>1</v>
      </c>
    </row>
    <row r="8" spans="1:21" x14ac:dyDescent="0.25">
      <c r="A8">
        <v>2016</v>
      </c>
      <c r="B8">
        <v>7</v>
      </c>
      <c r="C8">
        <v>21</v>
      </c>
      <c r="D8" s="23" t="s">
        <v>43</v>
      </c>
      <c r="E8">
        <v>20</v>
      </c>
      <c r="F8">
        <v>21</v>
      </c>
      <c r="G8">
        <v>21</v>
      </c>
      <c r="H8" s="23">
        <v>42572</v>
      </c>
      <c r="I8" s="52"/>
      <c r="J8" s="52"/>
      <c r="K8" s="52"/>
      <c r="L8" s="52"/>
      <c r="M8" s="52"/>
      <c r="N8">
        <f t="shared" si="0"/>
        <v>1</v>
      </c>
      <c r="O8">
        <f t="shared" si="1"/>
        <v>0</v>
      </c>
      <c r="P8" s="20">
        <f t="shared" si="4"/>
        <v>1</v>
      </c>
      <c r="Q8" s="20">
        <f t="shared" si="5"/>
        <v>0</v>
      </c>
      <c r="R8" s="20">
        <f t="shared" si="6"/>
        <v>0</v>
      </c>
      <c r="S8" t="str">
        <f t="shared" si="2"/>
        <v>On-Peak</v>
      </c>
      <c r="T8" s="20">
        <f t="shared" si="3"/>
        <v>0</v>
      </c>
      <c r="U8" s="20">
        <v>1</v>
      </c>
    </row>
    <row r="9" spans="1:21" x14ac:dyDescent="0.25">
      <c r="A9">
        <v>2016</v>
      </c>
      <c r="B9">
        <v>8</v>
      </c>
      <c r="C9">
        <v>4</v>
      </c>
      <c r="D9" s="23" t="s">
        <v>44</v>
      </c>
      <c r="E9">
        <v>20</v>
      </c>
      <c r="F9">
        <v>4</v>
      </c>
      <c r="G9">
        <v>21</v>
      </c>
      <c r="H9" s="23">
        <v>42586</v>
      </c>
      <c r="I9" s="52"/>
      <c r="J9" s="52"/>
      <c r="K9" s="52"/>
      <c r="L9" s="52"/>
      <c r="M9" s="52"/>
      <c r="N9">
        <f t="shared" si="0"/>
        <v>1</v>
      </c>
      <c r="O9">
        <f t="shared" si="1"/>
        <v>0</v>
      </c>
      <c r="P9" s="20">
        <f t="shared" si="4"/>
        <v>1</v>
      </c>
      <c r="Q9" s="20">
        <f t="shared" si="5"/>
        <v>0</v>
      </c>
      <c r="R9" s="20">
        <f t="shared" si="6"/>
        <v>0</v>
      </c>
      <c r="S9" t="str">
        <f t="shared" si="2"/>
        <v>On-Peak</v>
      </c>
      <c r="T9" s="20">
        <f t="shared" si="3"/>
        <v>0</v>
      </c>
      <c r="U9" s="20">
        <v>1</v>
      </c>
    </row>
    <row r="10" spans="1:21" x14ac:dyDescent="0.25">
      <c r="A10">
        <v>2016</v>
      </c>
      <c r="B10">
        <v>8</v>
      </c>
      <c r="C10">
        <v>27</v>
      </c>
      <c r="D10" s="23" t="s">
        <v>45</v>
      </c>
      <c r="E10">
        <v>20</v>
      </c>
      <c r="F10">
        <v>27</v>
      </c>
      <c r="G10">
        <v>21</v>
      </c>
      <c r="H10" s="23">
        <v>42609</v>
      </c>
      <c r="I10" s="52"/>
      <c r="J10" s="52"/>
      <c r="K10" s="52"/>
      <c r="L10" s="52"/>
      <c r="M10" s="52"/>
      <c r="N10">
        <f t="shared" si="0"/>
        <v>1</v>
      </c>
      <c r="O10">
        <f t="shared" si="1"/>
        <v>1</v>
      </c>
      <c r="P10" s="20">
        <f t="shared" si="4"/>
        <v>1</v>
      </c>
      <c r="Q10" s="20">
        <f t="shared" si="5"/>
        <v>0</v>
      </c>
      <c r="R10" s="20">
        <f t="shared" si="6"/>
        <v>0</v>
      </c>
      <c r="S10" t="str">
        <f t="shared" si="2"/>
        <v>On-Peak</v>
      </c>
      <c r="T10" s="20">
        <f t="shared" si="3"/>
        <v>0</v>
      </c>
      <c r="U10" s="20">
        <v>1</v>
      </c>
    </row>
    <row r="11" spans="1:21" x14ac:dyDescent="0.25">
      <c r="A11">
        <v>2016</v>
      </c>
      <c r="B11">
        <v>8</v>
      </c>
      <c r="C11">
        <v>28</v>
      </c>
      <c r="D11" s="23" t="s">
        <v>46</v>
      </c>
      <c r="E11">
        <v>19</v>
      </c>
      <c r="F11">
        <v>28</v>
      </c>
      <c r="G11">
        <v>20</v>
      </c>
      <c r="H11" s="23">
        <v>42610</v>
      </c>
      <c r="I11" s="52"/>
      <c r="J11" s="52"/>
      <c r="K11" s="52"/>
      <c r="L11" s="52"/>
      <c r="M11" s="52"/>
      <c r="N11">
        <f t="shared" si="0"/>
        <v>1</v>
      </c>
      <c r="O11">
        <f t="shared" si="1"/>
        <v>1</v>
      </c>
      <c r="P11" s="20">
        <f t="shared" si="4"/>
        <v>1</v>
      </c>
      <c r="Q11" s="20">
        <f t="shared" si="5"/>
        <v>0</v>
      </c>
      <c r="R11" s="20">
        <f t="shared" si="6"/>
        <v>0</v>
      </c>
      <c r="S11" t="str">
        <f t="shared" si="2"/>
        <v>On-Peak</v>
      </c>
      <c r="T11" s="20">
        <f t="shared" si="3"/>
        <v>0</v>
      </c>
      <c r="U11" s="20">
        <v>1</v>
      </c>
    </row>
    <row r="12" spans="1:21" x14ac:dyDescent="0.25">
      <c r="A12">
        <v>2016</v>
      </c>
      <c r="B12">
        <v>8</v>
      </c>
      <c r="C12">
        <v>28</v>
      </c>
      <c r="D12" s="23" t="s">
        <v>46</v>
      </c>
      <c r="E12">
        <v>20</v>
      </c>
      <c r="F12">
        <v>28</v>
      </c>
      <c r="G12">
        <v>21</v>
      </c>
      <c r="H12" s="23">
        <v>42610</v>
      </c>
      <c r="I12" s="52"/>
      <c r="J12" s="52"/>
      <c r="K12" s="52"/>
      <c r="L12" s="52"/>
      <c r="M12" s="52"/>
      <c r="N12">
        <f t="shared" si="0"/>
        <v>1</v>
      </c>
      <c r="O12">
        <f t="shared" si="1"/>
        <v>1</v>
      </c>
      <c r="P12" s="20">
        <f t="shared" si="4"/>
        <v>1</v>
      </c>
      <c r="Q12" s="20">
        <f t="shared" si="5"/>
        <v>0</v>
      </c>
      <c r="R12" s="20">
        <f t="shared" si="6"/>
        <v>0</v>
      </c>
      <c r="S12" t="str">
        <f t="shared" si="2"/>
        <v>On-Peak</v>
      </c>
      <c r="T12" s="20">
        <f t="shared" si="3"/>
        <v>0</v>
      </c>
      <c r="U12" s="20">
        <v>1</v>
      </c>
    </row>
    <row r="13" spans="1:21" x14ac:dyDescent="0.25">
      <c r="A13">
        <v>2016</v>
      </c>
      <c r="B13">
        <v>8</v>
      </c>
      <c r="C13">
        <v>29</v>
      </c>
      <c r="D13" s="23" t="s">
        <v>47</v>
      </c>
      <c r="E13">
        <v>12</v>
      </c>
      <c r="F13">
        <v>29</v>
      </c>
      <c r="G13">
        <v>13</v>
      </c>
      <c r="H13" s="23">
        <v>42611</v>
      </c>
      <c r="I13" s="52"/>
      <c r="J13" s="52"/>
      <c r="K13" s="52"/>
      <c r="L13" s="52"/>
      <c r="M13" s="52"/>
      <c r="N13">
        <f t="shared" si="0"/>
        <v>1</v>
      </c>
      <c r="O13">
        <f t="shared" si="1"/>
        <v>0</v>
      </c>
      <c r="P13" s="20">
        <f t="shared" si="4"/>
        <v>0</v>
      </c>
      <c r="Q13" s="20">
        <f t="shared" si="5"/>
        <v>1</v>
      </c>
      <c r="R13" s="20">
        <f t="shared" si="6"/>
        <v>0</v>
      </c>
      <c r="S13" t="str">
        <f t="shared" si="2"/>
        <v>Semi-Peak</v>
      </c>
      <c r="T13" s="20">
        <f t="shared" si="3"/>
        <v>0</v>
      </c>
      <c r="U13" s="20">
        <v>1</v>
      </c>
    </row>
    <row r="14" spans="1:21" x14ac:dyDescent="0.25">
      <c r="A14">
        <v>2016</v>
      </c>
      <c r="B14">
        <v>8</v>
      </c>
      <c r="C14">
        <v>29</v>
      </c>
      <c r="D14" s="23" t="s">
        <v>47</v>
      </c>
      <c r="E14">
        <v>13</v>
      </c>
      <c r="F14">
        <v>29</v>
      </c>
      <c r="G14">
        <v>14</v>
      </c>
      <c r="H14" s="23">
        <v>42611</v>
      </c>
      <c r="I14" s="52"/>
      <c r="J14" s="52"/>
      <c r="K14" s="52"/>
      <c r="L14" s="52"/>
      <c r="M14" s="52"/>
      <c r="N14">
        <f t="shared" si="0"/>
        <v>1</v>
      </c>
      <c r="O14">
        <f t="shared" si="1"/>
        <v>0</v>
      </c>
      <c r="P14" s="20">
        <f t="shared" si="4"/>
        <v>0</v>
      </c>
      <c r="Q14" s="20">
        <f t="shared" si="5"/>
        <v>1</v>
      </c>
      <c r="R14" s="20">
        <f t="shared" si="6"/>
        <v>0</v>
      </c>
      <c r="S14" t="str">
        <f t="shared" si="2"/>
        <v>Semi-Peak</v>
      </c>
      <c r="T14" s="20">
        <f t="shared" si="3"/>
        <v>0</v>
      </c>
      <c r="U14" s="20">
        <v>1</v>
      </c>
    </row>
    <row r="15" spans="1:21" x14ac:dyDescent="0.25">
      <c r="A15">
        <v>2016</v>
      </c>
      <c r="B15">
        <v>8</v>
      </c>
      <c r="C15">
        <v>29</v>
      </c>
      <c r="D15" s="23" t="s">
        <v>47</v>
      </c>
      <c r="E15">
        <v>14</v>
      </c>
      <c r="F15">
        <v>29</v>
      </c>
      <c r="G15">
        <v>15</v>
      </c>
      <c r="H15" s="23">
        <v>42611</v>
      </c>
      <c r="I15" s="52"/>
      <c r="J15" s="52"/>
      <c r="K15" s="52"/>
      <c r="L15" s="52"/>
      <c r="M15" s="52"/>
      <c r="N15">
        <f t="shared" si="0"/>
        <v>1</v>
      </c>
      <c r="O15">
        <f t="shared" si="1"/>
        <v>0</v>
      </c>
      <c r="P15" s="20">
        <f t="shared" si="4"/>
        <v>0</v>
      </c>
      <c r="Q15" s="20">
        <f t="shared" si="5"/>
        <v>1</v>
      </c>
      <c r="R15" s="20">
        <f t="shared" si="6"/>
        <v>0</v>
      </c>
      <c r="S15" t="str">
        <f t="shared" si="2"/>
        <v>Semi-Peak</v>
      </c>
      <c r="T15" s="20">
        <f t="shared" si="3"/>
        <v>0</v>
      </c>
      <c r="U15" s="20">
        <v>1</v>
      </c>
    </row>
    <row r="16" spans="1:21" x14ac:dyDescent="0.25">
      <c r="A16">
        <v>2016</v>
      </c>
      <c r="B16">
        <v>8</v>
      </c>
      <c r="C16">
        <v>29</v>
      </c>
      <c r="D16" s="23" t="s">
        <v>47</v>
      </c>
      <c r="E16">
        <v>15</v>
      </c>
      <c r="F16">
        <v>29</v>
      </c>
      <c r="G16">
        <v>16</v>
      </c>
      <c r="H16" s="23">
        <v>42611</v>
      </c>
      <c r="I16" s="52"/>
      <c r="J16" s="52"/>
      <c r="K16" s="52"/>
      <c r="L16" s="52"/>
      <c r="M16" s="52"/>
      <c r="N16">
        <f t="shared" si="0"/>
        <v>1</v>
      </c>
      <c r="O16">
        <f t="shared" si="1"/>
        <v>0</v>
      </c>
      <c r="P16" s="20">
        <f t="shared" si="4"/>
        <v>0</v>
      </c>
      <c r="Q16" s="20">
        <f t="shared" si="5"/>
        <v>1</v>
      </c>
      <c r="R16" s="20">
        <f t="shared" si="6"/>
        <v>0</v>
      </c>
      <c r="S16" t="str">
        <f t="shared" si="2"/>
        <v>Semi-Peak</v>
      </c>
      <c r="T16" s="20">
        <f t="shared" si="3"/>
        <v>0</v>
      </c>
      <c r="U16" s="20">
        <v>1</v>
      </c>
    </row>
    <row r="17" spans="1:21" x14ac:dyDescent="0.25">
      <c r="A17">
        <v>2016</v>
      </c>
      <c r="B17">
        <v>8</v>
      </c>
      <c r="C17">
        <v>29</v>
      </c>
      <c r="D17" s="23" t="s">
        <v>47</v>
      </c>
      <c r="E17">
        <v>16</v>
      </c>
      <c r="F17">
        <v>29</v>
      </c>
      <c r="G17">
        <v>17</v>
      </c>
      <c r="H17" s="23">
        <v>42611</v>
      </c>
      <c r="I17" s="52"/>
      <c r="J17" s="52"/>
      <c r="K17" s="52"/>
      <c r="L17" s="52"/>
      <c r="M17" s="52"/>
      <c r="N17">
        <f t="shared" si="0"/>
        <v>1</v>
      </c>
      <c r="O17">
        <f t="shared" si="1"/>
        <v>0</v>
      </c>
      <c r="P17" s="20">
        <f t="shared" si="4"/>
        <v>1</v>
      </c>
      <c r="Q17" s="20">
        <f t="shared" si="5"/>
        <v>0</v>
      </c>
      <c r="R17" s="20">
        <f t="shared" si="6"/>
        <v>0</v>
      </c>
      <c r="S17" t="str">
        <f t="shared" si="2"/>
        <v>On-Peak</v>
      </c>
      <c r="T17" s="20">
        <f t="shared" si="3"/>
        <v>0</v>
      </c>
      <c r="U17" s="20">
        <v>1</v>
      </c>
    </row>
    <row r="18" spans="1:21" x14ac:dyDescent="0.25">
      <c r="A18">
        <v>2016</v>
      </c>
      <c r="B18">
        <v>8</v>
      </c>
      <c r="C18">
        <v>29</v>
      </c>
      <c r="D18" s="23" t="s">
        <v>47</v>
      </c>
      <c r="E18">
        <v>17</v>
      </c>
      <c r="F18">
        <v>29</v>
      </c>
      <c r="G18">
        <v>18</v>
      </c>
      <c r="H18" s="23">
        <v>42611</v>
      </c>
      <c r="I18" s="52"/>
      <c r="J18" s="52"/>
      <c r="K18" s="52"/>
      <c r="L18" s="52"/>
      <c r="M18" s="52"/>
      <c r="N18">
        <f t="shared" si="0"/>
        <v>1</v>
      </c>
      <c r="O18">
        <f t="shared" si="1"/>
        <v>0</v>
      </c>
      <c r="P18" s="20">
        <f t="shared" si="4"/>
        <v>1</v>
      </c>
      <c r="Q18" s="20">
        <f t="shared" si="5"/>
        <v>0</v>
      </c>
      <c r="R18" s="20">
        <f t="shared" si="6"/>
        <v>0</v>
      </c>
      <c r="S18" t="str">
        <f t="shared" si="2"/>
        <v>On-Peak</v>
      </c>
      <c r="T18" s="20">
        <f t="shared" si="3"/>
        <v>0</v>
      </c>
      <c r="U18" s="20">
        <v>1</v>
      </c>
    </row>
    <row r="19" spans="1:21" x14ac:dyDescent="0.25">
      <c r="A19">
        <v>2016</v>
      </c>
      <c r="B19">
        <v>8</v>
      </c>
      <c r="C19">
        <v>29</v>
      </c>
      <c r="D19" s="23" t="s">
        <v>47</v>
      </c>
      <c r="E19">
        <v>18</v>
      </c>
      <c r="F19">
        <v>29</v>
      </c>
      <c r="G19">
        <v>19</v>
      </c>
      <c r="H19" s="23">
        <v>42611</v>
      </c>
      <c r="I19" s="52"/>
      <c r="J19" s="52"/>
      <c r="K19" s="52"/>
      <c r="L19" s="52"/>
      <c r="M19" s="52"/>
      <c r="N19">
        <f t="shared" si="0"/>
        <v>1</v>
      </c>
      <c r="O19">
        <f t="shared" si="1"/>
        <v>0</v>
      </c>
      <c r="P19" s="20">
        <f t="shared" si="4"/>
        <v>1</v>
      </c>
      <c r="Q19" s="20">
        <f t="shared" si="5"/>
        <v>0</v>
      </c>
      <c r="R19" s="20">
        <f t="shared" si="6"/>
        <v>0</v>
      </c>
      <c r="S19" t="str">
        <f t="shared" si="2"/>
        <v>On-Peak</v>
      </c>
      <c r="T19" s="20">
        <f t="shared" si="3"/>
        <v>0</v>
      </c>
      <c r="U19" s="20">
        <v>1</v>
      </c>
    </row>
    <row r="20" spans="1:21" x14ac:dyDescent="0.25">
      <c r="A20">
        <v>2016</v>
      </c>
      <c r="B20">
        <v>8</v>
      </c>
      <c r="C20">
        <v>29</v>
      </c>
      <c r="D20" s="23" t="s">
        <v>47</v>
      </c>
      <c r="E20">
        <v>19</v>
      </c>
      <c r="F20">
        <v>29</v>
      </c>
      <c r="G20">
        <v>20</v>
      </c>
      <c r="H20" s="23">
        <v>42611</v>
      </c>
      <c r="I20" s="52"/>
      <c r="J20" s="52"/>
      <c r="K20" s="52"/>
      <c r="L20" s="52"/>
      <c r="M20" s="52"/>
      <c r="N20">
        <f t="shared" si="0"/>
        <v>1</v>
      </c>
      <c r="O20">
        <f t="shared" si="1"/>
        <v>0</v>
      </c>
      <c r="P20" s="20">
        <f t="shared" si="4"/>
        <v>1</v>
      </c>
      <c r="Q20" s="20">
        <f t="shared" si="5"/>
        <v>0</v>
      </c>
      <c r="R20" s="20">
        <f t="shared" si="6"/>
        <v>0</v>
      </c>
      <c r="S20" t="str">
        <f t="shared" si="2"/>
        <v>On-Peak</v>
      </c>
      <c r="T20" s="20">
        <f t="shared" si="3"/>
        <v>0</v>
      </c>
      <c r="U20" s="20">
        <v>1</v>
      </c>
    </row>
    <row r="21" spans="1:21" x14ac:dyDescent="0.25">
      <c r="A21">
        <v>2016</v>
      </c>
      <c r="B21">
        <v>8</v>
      </c>
      <c r="C21">
        <v>29</v>
      </c>
      <c r="D21" s="23" t="s">
        <v>47</v>
      </c>
      <c r="E21">
        <v>20</v>
      </c>
      <c r="F21">
        <v>29</v>
      </c>
      <c r="G21">
        <v>21</v>
      </c>
      <c r="H21" s="23">
        <v>42611</v>
      </c>
      <c r="I21" s="52"/>
      <c r="J21" s="52"/>
      <c r="K21" s="52"/>
      <c r="L21" s="52"/>
      <c r="M21" s="52"/>
      <c r="N21">
        <f t="shared" si="0"/>
        <v>1</v>
      </c>
      <c r="O21">
        <f t="shared" si="1"/>
        <v>0</v>
      </c>
      <c r="P21" s="20">
        <f t="shared" si="4"/>
        <v>1</v>
      </c>
      <c r="Q21" s="20">
        <f t="shared" si="5"/>
        <v>0</v>
      </c>
      <c r="R21" s="20">
        <f t="shared" si="6"/>
        <v>0</v>
      </c>
      <c r="S21" t="str">
        <f t="shared" si="2"/>
        <v>On-Peak</v>
      </c>
      <c r="T21" s="20">
        <f t="shared" si="3"/>
        <v>0</v>
      </c>
      <c r="U21" s="20">
        <v>1</v>
      </c>
    </row>
    <row r="22" spans="1:21" x14ac:dyDescent="0.25">
      <c r="A22">
        <v>2016</v>
      </c>
      <c r="B22">
        <v>8</v>
      </c>
      <c r="C22">
        <v>29</v>
      </c>
      <c r="D22" s="23" t="s">
        <v>47</v>
      </c>
      <c r="E22">
        <v>21</v>
      </c>
      <c r="F22">
        <v>29</v>
      </c>
      <c r="G22">
        <v>22</v>
      </c>
      <c r="H22" s="23">
        <v>42611</v>
      </c>
      <c r="I22" s="52"/>
      <c r="J22" s="52"/>
      <c r="K22" s="52"/>
      <c r="L22" s="52"/>
      <c r="M22" s="52"/>
      <c r="N22">
        <f t="shared" si="0"/>
        <v>1</v>
      </c>
      <c r="O22">
        <f t="shared" si="1"/>
        <v>0</v>
      </c>
      <c r="P22" s="20">
        <f t="shared" si="4"/>
        <v>0</v>
      </c>
      <c r="Q22" s="20">
        <f t="shared" si="5"/>
        <v>1</v>
      </c>
      <c r="R22" s="20">
        <f t="shared" si="6"/>
        <v>0</v>
      </c>
      <c r="S22" t="str">
        <f t="shared" si="2"/>
        <v>Semi-Peak</v>
      </c>
      <c r="T22" s="20">
        <f t="shared" si="3"/>
        <v>0</v>
      </c>
      <c r="U22" s="20">
        <v>1</v>
      </c>
    </row>
    <row r="23" spans="1:21" x14ac:dyDescent="0.25">
      <c r="A23">
        <v>2016</v>
      </c>
      <c r="B23">
        <v>8</v>
      </c>
      <c r="C23">
        <v>30</v>
      </c>
      <c r="D23" s="23" t="s">
        <v>48</v>
      </c>
      <c r="E23">
        <v>14</v>
      </c>
      <c r="F23">
        <v>30</v>
      </c>
      <c r="G23">
        <v>15</v>
      </c>
      <c r="H23" s="23">
        <v>42612</v>
      </c>
      <c r="I23" s="52"/>
      <c r="J23" s="52"/>
      <c r="K23" s="52"/>
      <c r="L23" s="52"/>
      <c r="M23" s="52"/>
      <c r="N23">
        <f t="shared" si="0"/>
        <v>1</v>
      </c>
      <c r="O23">
        <f t="shared" si="1"/>
        <v>0</v>
      </c>
      <c r="P23" s="20">
        <f t="shared" si="4"/>
        <v>0</v>
      </c>
      <c r="Q23" s="20">
        <f t="shared" si="5"/>
        <v>1</v>
      </c>
      <c r="R23" s="20">
        <f t="shared" si="6"/>
        <v>0</v>
      </c>
      <c r="S23" t="str">
        <f t="shared" si="2"/>
        <v>Semi-Peak</v>
      </c>
      <c r="T23" s="20">
        <f t="shared" si="3"/>
        <v>0</v>
      </c>
      <c r="U23" s="20">
        <v>1</v>
      </c>
    </row>
    <row r="24" spans="1:21" x14ac:dyDescent="0.25">
      <c r="A24">
        <v>2016</v>
      </c>
      <c r="B24">
        <v>8</v>
      </c>
      <c r="C24">
        <v>30</v>
      </c>
      <c r="D24" s="23" t="s">
        <v>48</v>
      </c>
      <c r="E24">
        <v>15</v>
      </c>
      <c r="F24">
        <v>30</v>
      </c>
      <c r="G24">
        <v>16</v>
      </c>
      <c r="H24" s="23">
        <v>42612</v>
      </c>
      <c r="I24" s="52"/>
      <c r="J24" s="52"/>
      <c r="K24" s="52"/>
      <c r="L24" s="52"/>
      <c r="M24" s="52"/>
      <c r="N24">
        <f t="shared" si="0"/>
        <v>1</v>
      </c>
      <c r="O24">
        <f t="shared" si="1"/>
        <v>0</v>
      </c>
      <c r="P24" s="20">
        <f t="shared" si="4"/>
        <v>0</v>
      </c>
      <c r="Q24" s="20">
        <f t="shared" si="5"/>
        <v>1</v>
      </c>
      <c r="R24" s="20">
        <f t="shared" si="6"/>
        <v>0</v>
      </c>
      <c r="S24" t="str">
        <f t="shared" si="2"/>
        <v>Semi-Peak</v>
      </c>
      <c r="T24" s="20">
        <f t="shared" si="3"/>
        <v>0</v>
      </c>
      <c r="U24" s="20">
        <v>1</v>
      </c>
    </row>
    <row r="25" spans="1:21" x14ac:dyDescent="0.25">
      <c r="A25">
        <v>2016</v>
      </c>
      <c r="B25">
        <v>8</v>
      </c>
      <c r="C25">
        <v>30</v>
      </c>
      <c r="D25" s="23" t="s">
        <v>48</v>
      </c>
      <c r="E25">
        <v>16</v>
      </c>
      <c r="F25">
        <v>30</v>
      </c>
      <c r="G25">
        <v>17</v>
      </c>
      <c r="H25" s="23">
        <v>42612</v>
      </c>
      <c r="I25" s="52"/>
      <c r="J25" s="52"/>
      <c r="K25" s="52"/>
      <c r="L25" s="52"/>
      <c r="M25" s="52"/>
      <c r="N25">
        <f t="shared" si="0"/>
        <v>1</v>
      </c>
      <c r="O25">
        <f t="shared" si="1"/>
        <v>0</v>
      </c>
      <c r="P25" s="20">
        <f t="shared" si="4"/>
        <v>1</v>
      </c>
      <c r="Q25" s="20">
        <f t="shared" si="5"/>
        <v>0</v>
      </c>
      <c r="R25" s="20">
        <f t="shared" si="6"/>
        <v>0</v>
      </c>
      <c r="S25" t="str">
        <f t="shared" si="2"/>
        <v>On-Peak</v>
      </c>
      <c r="T25" s="20">
        <f t="shared" si="3"/>
        <v>0</v>
      </c>
      <c r="U25" s="20">
        <v>1</v>
      </c>
    </row>
    <row r="26" spans="1:21" x14ac:dyDescent="0.25">
      <c r="A26">
        <v>2016</v>
      </c>
      <c r="B26">
        <v>8</v>
      </c>
      <c r="C26">
        <v>30</v>
      </c>
      <c r="D26" s="23" t="s">
        <v>48</v>
      </c>
      <c r="E26">
        <v>17</v>
      </c>
      <c r="F26">
        <v>30</v>
      </c>
      <c r="G26">
        <v>18</v>
      </c>
      <c r="H26" s="23">
        <v>42612</v>
      </c>
      <c r="I26" s="52"/>
      <c r="J26" s="52"/>
      <c r="K26" s="52"/>
      <c r="L26" s="52"/>
      <c r="M26" s="52"/>
      <c r="N26">
        <f t="shared" si="0"/>
        <v>1</v>
      </c>
      <c r="O26">
        <f t="shared" si="1"/>
        <v>0</v>
      </c>
      <c r="P26" s="20">
        <f t="shared" si="4"/>
        <v>1</v>
      </c>
      <c r="Q26" s="20">
        <f t="shared" si="5"/>
        <v>0</v>
      </c>
      <c r="R26" s="20">
        <f t="shared" si="6"/>
        <v>0</v>
      </c>
      <c r="S26" t="str">
        <f t="shared" si="2"/>
        <v>On-Peak</v>
      </c>
      <c r="T26" s="20">
        <f t="shared" si="3"/>
        <v>0</v>
      </c>
      <c r="U26" s="20">
        <v>1</v>
      </c>
    </row>
    <row r="27" spans="1:21" x14ac:dyDescent="0.25">
      <c r="A27">
        <v>2016</v>
      </c>
      <c r="B27">
        <v>8</v>
      </c>
      <c r="C27">
        <v>30</v>
      </c>
      <c r="D27" s="23" t="s">
        <v>48</v>
      </c>
      <c r="E27">
        <v>18</v>
      </c>
      <c r="F27">
        <v>30</v>
      </c>
      <c r="G27">
        <v>19</v>
      </c>
      <c r="H27" s="23">
        <v>42612</v>
      </c>
      <c r="I27" s="52"/>
      <c r="J27" s="52"/>
      <c r="K27" s="52"/>
      <c r="L27" s="52"/>
      <c r="M27" s="52"/>
      <c r="N27">
        <f t="shared" si="0"/>
        <v>1</v>
      </c>
      <c r="O27">
        <f t="shared" si="1"/>
        <v>0</v>
      </c>
      <c r="P27" s="20">
        <f t="shared" si="4"/>
        <v>1</v>
      </c>
      <c r="Q27" s="20">
        <f t="shared" si="5"/>
        <v>0</v>
      </c>
      <c r="R27" s="20">
        <f t="shared" si="6"/>
        <v>0</v>
      </c>
      <c r="S27" t="str">
        <f t="shared" si="2"/>
        <v>On-Peak</v>
      </c>
      <c r="T27" s="20">
        <f t="shared" si="3"/>
        <v>0</v>
      </c>
      <c r="U27" s="20">
        <v>1</v>
      </c>
    </row>
    <row r="28" spans="1:21" x14ac:dyDescent="0.25">
      <c r="A28">
        <v>2016</v>
      </c>
      <c r="B28">
        <v>8</v>
      </c>
      <c r="C28">
        <v>30</v>
      </c>
      <c r="D28" s="23" t="s">
        <v>48</v>
      </c>
      <c r="E28">
        <v>19</v>
      </c>
      <c r="F28">
        <v>30</v>
      </c>
      <c r="G28">
        <v>20</v>
      </c>
      <c r="H28" s="23">
        <v>42612</v>
      </c>
      <c r="I28" s="52"/>
      <c r="J28" s="52"/>
      <c r="K28" s="52"/>
      <c r="L28" s="52"/>
      <c r="M28" s="52"/>
      <c r="N28">
        <f t="shared" si="0"/>
        <v>1</v>
      </c>
      <c r="O28">
        <f t="shared" si="1"/>
        <v>0</v>
      </c>
      <c r="P28" s="20">
        <f t="shared" si="4"/>
        <v>1</v>
      </c>
      <c r="Q28" s="20">
        <f t="shared" si="5"/>
        <v>0</v>
      </c>
      <c r="R28" s="20">
        <f t="shared" si="6"/>
        <v>0</v>
      </c>
      <c r="S28" t="str">
        <f t="shared" si="2"/>
        <v>On-Peak</v>
      </c>
      <c r="T28" s="20">
        <f t="shared" si="3"/>
        <v>0</v>
      </c>
      <c r="U28" s="20">
        <v>1</v>
      </c>
    </row>
    <row r="29" spans="1:21" x14ac:dyDescent="0.25">
      <c r="A29">
        <v>2016</v>
      </c>
      <c r="B29">
        <v>8</v>
      </c>
      <c r="C29">
        <v>30</v>
      </c>
      <c r="D29" s="23" t="s">
        <v>48</v>
      </c>
      <c r="E29">
        <v>20</v>
      </c>
      <c r="F29">
        <v>30</v>
      </c>
      <c r="G29">
        <v>21</v>
      </c>
      <c r="H29" s="23">
        <v>42612</v>
      </c>
      <c r="I29" s="52"/>
      <c r="J29" s="52"/>
      <c r="K29" s="52"/>
      <c r="L29" s="52"/>
      <c r="M29" s="52"/>
      <c r="N29">
        <f t="shared" si="0"/>
        <v>1</v>
      </c>
      <c r="O29">
        <f t="shared" si="1"/>
        <v>0</v>
      </c>
      <c r="P29" s="20">
        <f t="shared" si="4"/>
        <v>1</v>
      </c>
      <c r="Q29" s="20">
        <f t="shared" si="5"/>
        <v>0</v>
      </c>
      <c r="R29" s="20">
        <f t="shared" si="6"/>
        <v>0</v>
      </c>
      <c r="S29" t="str">
        <f t="shared" si="2"/>
        <v>On-Peak</v>
      </c>
      <c r="T29" s="20">
        <f t="shared" si="3"/>
        <v>0</v>
      </c>
      <c r="U29" s="20">
        <v>1</v>
      </c>
    </row>
    <row r="30" spans="1:21" x14ac:dyDescent="0.25">
      <c r="A30">
        <v>2016</v>
      </c>
      <c r="B30">
        <v>8</v>
      </c>
      <c r="C30">
        <v>30</v>
      </c>
      <c r="D30" s="23" t="s">
        <v>48</v>
      </c>
      <c r="E30">
        <v>21</v>
      </c>
      <c r="F30">
        <v>30</v>
      </c>
      <c r="G30">
        <v>22</v>
      </c>
      <c r="H30" s="23">
        <v>42612</v>
      </c>
      <c r="I30" s="52"/>
      <c r="J30" s="52"/>
      <c r="K30" s="52"/>
      <c r="L30" s="52"/>
      <c r="M30" s="52"/>
      <c r="N30">
        <f t="shared" si="0"/>
        <v>1</v>
      </c>
      <c r="O30">
        <f t="shared" si="1"/>
        <v>0</v>
      </c>
      <c r="P30" s="20">
        <f t="shared" si="4"/>
        <v>0</v>
      </c>
      <c r="Q30" s="20">
        <f t="shared" si="5"/>
        <v>1</v>
      </c>
      <c r="R30" s="20">
        <f t="shared" si="6"/>
        <v>0</v>
      </c>
      <c r="S30" t="str">
        <f t="shared" si="2"/>
        <v>Semi-Peak</v>
      </c>
      <c r="T30" s="20">
        <f t="shared" si="3"/>
        <v>0</v>
      </c>
      <c r="U30" s="20">
        <v>1</v>
      </c>
    </row>
    <row r="31" spans="1:21" x14ac:dyDescent="0.25">
      <c r="A31">
        <v>2016</v>
      </c>
      <c r="B31">
        <v>8</v>
      </c>
      <c r="C31">
        <v>31</v>
      </c>
      <c r="D31" s="23" t="s">
        <v>49</v>
      </c>
      <c r="E31">
        <v>16</v>
      </c>
      <c r="F31">
        <v>31</v>
      </c>
      <c r="G31">
        <v>17</v>
      </c>
      <c r="H31" s="23">
        <v>42613</v>
      </c>
      <c r="I31" s="52"/>
      <c r="J31" s="52"/>
      <c r="K31" s="52"/>
      <c r="L31" s="52"/>
      <c r="M31" s="52"/>
      <c r="N31">
        <f t="shared" si="0"/>
        <v>1</v>
      </c>
      <c r="O31">
        <f t="shared" si="1"/>
        <v>0</v>
      </c>
      <c r="P31" s="20">
        <f t="shared" si="4"/>
        <v>1</v>
      </c>
      <c r="Q31" s="20">
        <f t="shared" si="5"/>
        <v>0</v>
      </c>
      <c r="R31" s="20">
        <f t="shared" si="6"/>
        <v>0</v>
      </c>
      <c r="S31" t="str">
        <f t="shared" si="2"/>
        <v>On-Peak</v>
      </c>
      <c r="T31" s="20">
        <f t="shared" si="3"/>
        <v>0</v>
      </c>
      <c r="U31" s="20">
        <v>1</v>
      </c>
    </row>
    <row r="32" spans="1:21" x14ac:dyDescent="0.25">
      <c r="A32">
        <v>2016</v>
      </c>
      <c r="B32">
        <v>8</v>
      </c>
      <c r="C32">
        <v>31</v>
      </c>
      <c r="D32" s="23" t="s">
        <v>49</v>
      </c>
      <c r="E32">
        <v>19</v>
      </c>
      <c r="F32">
        <v>31</v>
      </c>
      <c r="G32">
        <v>20</v>
      </c>
      <c r="H32" s="23">
        <v>42613</v>
      </c>
      <c r="I32" s="52"/>
      <c r="J32" s="52"/>
      <c r="K32" s="52"/>
      <c r="L32" s="52"/>
      <c r="M32" s="52"/>
      <c r="N32">
        <f t="shared" si="0"/>
        <v>1</v>
      </c>
      <c r="O32">
        <f t="shared" si="1"/>
        <v>0</v>
      </c>
      <c r="P32" s="20">
        <f t="shared" si="4"/>
        <v>1</v>
      </c>
      <c r="Q32" s="20">
        <f t="shared" si="5"/>
        <v>0</v>
      </c>
      <c r="R32" s="20">
        <f t="shared" si="6"/>
        <v>0</v>
      </c>
      <c r="S32" t="str">
        <f t="shared" si="2"/>
        <v>On-Peak</v>
      </c>
      <c r="T32" s="20">
        <f t="shared" si="3"/>
        <v>0</v>
      </c>
      <c r="U32" s="20">
        <v>1</v>
      </c>
    </row>
    <row r="33" spans="1:21" x14ac:dyDescent="0.25">
      <c r="A33">
        <v>2016</v>
      </c>
      <c r="B33">
        <v>8</v>
      </c>
      <c r="C33">
        <v>31</v>
      </c>
      <c r="D33" s="23" t="s">
        <v>49</v>
      </c>
      <c r="E33">
        <v>20</v>
      </c>
      <c r="F33">
        <v>31</v>
      </c>
      <c r="G33">
        <v>21</v>
      </c>
      <c r="H33" s="23">
        <v>42613</v>
      </c>
      <c r="I33" s="52"/>
      <c r="J33" s="52"/>
      <c r="K33" s="52"/>
      <c r="L33" s="52"/>
      <c r="M33" s="52"/>
      <c r="N33">
        <f t="shared" si="0"/>
        <v>1</v>
      </c>
      <c r="O33">
        <f t="shared" si="1"/>
        <v>0</v>
      </c>
      <c r="P33" s="20">
        <f t="shared" si="4"/>
        <v>1</v>
      </c>
      <c r="Q33" s="20">
        <f t="shared" si="5"/>
        <v>0</v>
      </c>
      <c r="R33" s="20">
        <f t="shared" si="6"/>
        <v>0</v>
      </c>
      <c r="S33" t="str">
        <f t="shared" si="2"/>
        <v>On-Peak</v>
      </c>
      <c r="T33" s="20">
        <f t="shared" si="3"/>
        <v>0</v>
      </c>
      <c r="U33" s="20">
        <v>1</v>
      </c>
    </row>
    <row r="34" spans="1:21" x14ac:dyDescent="0.25">
      <c r="A34">
        <v>2016</v>
      </c>
      <c r="B34">
        <v>9</v>
      </c>
      <c r="C34">
        <v>1</v>
      </c>
      <c r="D34" s="23" t="s">
        <v>50</v>
      </c>
      <c r="E34">
        <v>19</v>
      </c>
      <c r="F34">
        <v>1</v>
      </c>
      <c r="G34">
        <v>20</v>
      </c>
      <c r="H34" s="23">
        <v>42614</v>
      </c>
      <c r="I34" s="52"/>
      <c r="J34" s="52"/>
      <c r="K34" s="52"/>
      <c r="L34" s="52"/>
      <c r="M34" s="52"/>
      <c r="N34">
        <f t="shared" si="0"/>
        <v>1</v>
      </c>
      <c r="O34">
        <f t="shared" si="1"/>
        <v>0</v>
      </c>
      <c r="P34" s="20">
        <f t="shared" si="4"/>
        <v>1</v>
      </c>
      <c r="Q34" s="20">
        <f t="shared" si="5"/>
        <v>0</v>
      </c>
      <c r="R34" s="20">
        <f t="shared" si="6"/>
        <v>0</v>
      </c>
      <c r="S34" t="str">
        <f t="shared" si="2"/>
        <v>On-Peak</v>
      </c>
      <c r="T34" s="20">
        <f t="shared" si="3"/>
        <v>0</v>
      </c>
      <c r="U34" s="20">
        <v>1</v>
      </c>
    </row>
    <row r="35" spans="1:21" x14ac:dyDescent="0.25">
      <c r="A35">
        <v>2016</v>
      </c>
      <c r="B35">
        <v>9</v>
      </c>
      <c r="C35">
        <v>1</v>
      </c>
      <c r="D35" s="23" t="s">
        <v>50</v>
      </c>
      <c r="E35">
        <v>20</v>
      </c>
      <c r="F35">
        <v>1</v>
      </c>
      <c r="G35">
        <v>21</v>
      </c>
      <c r="H35" s="23">
        <v>42614</v>
      </c>
      <c r="I35" s="52"/>
      <c r="J35" s="52"/>
      <c r="K35" s="52"/>
      <c r="L35" s="52"/>
      <c r="M35" s="52"/>
      <c r="N35">
        <f t="shared" si="0"/>
        <v>1</v>
      </c>
      <c r="O35">
        <f t="shared" si="1"/>
        <v>0</v>
      </c>
      <c r="P35" s="20">
        <f t="shared" si="4"/>
        <v>1</v>
      </c>
      <c r="Q35" s="20">
        <f t="shared" si="5"/>
        <v>0</v>
      </c>
      <c r="R35" s="20">
        <f t="shared" si="6"/>
        <v>0</v>
      </c>
      <c r="S35" t="str">
        <f t="shared" si="2"/>
        <v>On-Peak</v>
      </c>
      <c r="T35" s="20">
        <f t="shared" si="3"/>
        <v>0</v>
      </c>
      <c r="U35" s="20">
        <v>1</v>
      </c>
    </row>
    <row r="36" spans="1:21" x14ac:dyDescent="0.25">
      <c r="A36">
        <v>2016</v>
      </c>
      <c r="B36">
        <v>9</v>
      </c>
      <c r="C36">
        <v>6</v>
      </c>
      <c r="D36" s="23" t="s">
        <v>51</v>
      </c>
      <c r="E36">
        <v>19</v>
      </c>
      <c r="F36">
        <v>6</v>
      </c>
      <c r="G36">
        <v>20</v>
      </c>
      <c r="H36" s="23">
        <v>42619</v>
      </c>
      <c r="I36" s="52"/>
      <c r="J36" s="52"/>
      <c r="K36" s="52"/>
      <c r="L36" s="52"/>
      <c r="M36" s="52"/>
      <c r="N36">
        <f t="shared" si="0"/>
        <v>1</v>
      </c>
      <c r="O36">
        <f t="shared" si="1"/>
        <v>0</v>
      </c>
      <c r="P36" s="20">
        <f t="shared" si="4"/>
        <v>1</v>
      </c>
      <c r="Q36" s="20">
        <f t="shared" si="5"/>
        <v>0</v>
      </c>
      <c r="R36" s="20">
        <f t="shared" si="6"/>
        <v>0</v>
      </c>
      <c r="S36" t="str">
        <f t="shared" si="2"/>
        <v>On-Peak</v>
      </c>
      <c r="T36" s="20">
        <f t="shared" si="3"/>
        <v>0</v>
      </c>
      <c r="U36" s="20">
        <v>1</v>
      </c>
    </row>
    <row r="37" spans="1:21" x14ac:dyDescent="0.25">
      <c r="A37">
        <v>2016</v>
      </c>
      <c r="B37">
        <v>9</v>
      </c>
      <c r="C37">
        <v>6</v>
      </c>
      <c r="D37" s="23" t="s">
        <v>51</v>
      </c>
      <c r="E37">
        <v>20</v>
      </c>
      <c r="F37">
        <v>6</v>
      </c>
      <c r="G37">
        <v>21</v>
      </c>
      <c r="H37" s="23">
        <v>42619</v>
      </c>
      <c r="I37" s="52"/>
      <c r="J37" s="52"/>
      <c r="K37" s="52"/>
      <c r="L37" s="52"/>
      <c r="M37" s="52"/>
      <c r="N37">
        <f t="shared" si="0"/>
        <v>1</v>
      </c>
      <c r="O37">
        <f t="shared" si="1"/>
        <v>0</v>
      </c>
      <c r="P37" s="20">
        <f t="shared" si="4"/>
        <v>1</v>
      </c>
      <c r="Q37" s="20">
        <f t="shared" si="5"/>
        <v>0</v>
      </c>
      <c r="R37" s="20">
        <f t="shared" si="6"/>
        <v>0</v>
      </c>
      <c r="S37" t="str">
        <f t="shared" si="2"/>
        <v>On-Peak</v>
      </c>
      <c r="T37" s="20">
        <f t="shared" si="3"/>
        <v>0</v>
      </c>
      <c r="U37" s="20">
        <v>1</v>
      </c>
    </row>
    <row r="38" spans="1:21" x14ac:dyDescent="0.25">
      <c r="A38">
        <v>2016</v>
      </c>
      <c r="B38">
        <v>9</v>
      </c>
      <c r="C38">
        <v>11</v>
      </c>
      <c r="D38" s="23" t="s">
        <v>52</v>
      </c>
      <c r="E38">
        <v>19</v>
      </c>
      <c r="F38">
        <v>11</v>
      </c>
      <c r="G38">
        <v>20</v>
      </c>
      <c r="H38" s="23">
        <v>42624</v>
      </c>
      <c r="I38" s="52"/>
      <c r="J38" s="52"/>
      <c r="K38" s="52"/>
      <c r="L38" s="52"/>
      <c r="M38" s="52"/>
      <c r="N38">
        <f t="shared" si="0"/>
        <v>1</v>
      </c>
      <c r="O38">
        <f t="shared" si="1"/>
        <v>1</v>
      </c>
      <c r="P38" s="20">
        <f t="shared" si="4"/>
        <v>1</v>
      </c>
      <c r="Q38" s="20">
        <f t="shared" si="5"/>
        <v>0</v>
      </c>
      <c r="R38" s="20">
        <f t="shared" si="6"/>
        <v>0</v>
      </c>
      <c r="S38" t="str">
        <f t="shared" si="2"/>
        <v>On-Peak</v>
      </c>
      <c r="T38" s="20">
        <f t="shared" si="3"/>
        <v>0</v>
      </c>
      <c r="U38" s="20">
        <v>1</v>
      </c>
    </row>
    <row r="39" spans="1:21" x14ac:dyDescent="0.25">
      <c r="A39">
        <v>2016</v>
      </c>
      <c r="B39">
        <v>9</v>
      </c>
      <c r="C39">
        <v>11</v>
      </c>
      <c r="D39" s="23" t="s">
        <v>52</v>
      </c>
      <c r="E39">
        <v>20</v>
      </c>
      <c r="F39">
        <v>11</v>
      </c>
      <c r="G39">
        <v>21</v>
      </c>
      <c r="H39" s="23">
        <v>42624</v>
      </c>
      <c r="I39" s="52"/>
      <c r="J39" s="52"/>
      <c r="K39" s="52"/>
      <c r="L39" s="52"/>
      <c r="M39" s="52"/>
      <c r="N39">
        <f t="shared" si="0"/>
        <v>1</v>
      </c>
      <c r="O39">
        <f t="shared" si="1"/>
        <v>1</v>
      </c>
      <c r="P39" s="20">
        <f t="shared" si="4"/>
        <v>1</v>
      </c>
      <c r="Q39" s="20">
        <f t="shared" si="5"/>
        <v>0</v>
      </c>
      <c r="R39" s="20">
        <f t="shared" si="6"/>
        <v>0</v>
      </c>
      <c r="S39" t="str">
        <f t="shared" si="2"/>
        <v>On-Peak</v>
      </c>
      <c r="T39" s="20">
        <f t="shared" si="3"/>
        <v>0</v>
      </c>
      <c r="U39" s="20">
        <v>1</v>
      </c>
    </row>
    <row r="40" spans="1:21" x14ac:dyDescent="0.25">
      <c r="A40">
        <v>2016</v>
      </c>
      <c r="B40">
        <v>9</v>
      </c>
      <c r="C40">
        <v>12</v>
      </c>
      <c r="D40" s="23" t="s">
        <v>53</v>
      </c>
      <c r="E40">
        <v>14</v>
      </c>
      <c r="F40">
        <v>12</v>
      </c>
      <c r="G40">
        <v>15</v>
      </c>
      <c r="H40" s="23">
        <v>42625</v>
      </c>
      <c r="I40" s="52"/>
      <c r="J40" s="52"/>
      <c r="K40" s="52"/>
      <c r="L40" s="52"/>
      <c r="M40" s="52"/>
      <c r="N40">
        <f t="shared" si="0"/>
        <v>1</v>
      </c>
      <c r="O40">
        <f t="shared" si="1"/>
        <v>0</v>
      </c>
      <c r="P40" s="20">
        <f t="shared" si="4"/>
        <v>0</v>
      </c>
      <c r="Q40" s="20">
        <f t="shared" si="5"/>
        <v>1</v>
      </c>
      <c r="R40" s="20">
        <f t="shared" si="6"/>
        <v>0</v>
      </c>
      <c r="S40" t="str">
        <f t="shared" si="2"/>
        <v>Semi-Peak</v>
      </c>
      <c r="T40" s="20">
        <f t="shared" si="3"/>
        <v>0</v>
      </c>
      <c r="U40" s="20">
        <v>1</v>
      </c>
    </row>
    <row r="41" spans="1:21" x14ac:dyDescent="0.25">
      <c r="A41">
        <v>2016</v>
      </c>
      <c r="B41">
        <v>9</v>
      </c>
      <c r="C41">
        <v>12</v>
      </c>
      <c r="D41" s="23" t="s">
        <v>53</v>
      </c>
      <c r="E41">
        <v>15</v>
      </c>
      <c r="F41">
        <v>12</v>
      </c>
      <c r="G41">
        <v>16</v>
      </c>
      <c r="H41" s="23">
        <v>42625</v>
      </c>
      <c r="I41" s="52"/>
      <c r="J41" s="52"/>
      <c r="K41" s="52"/>
      <c r="L41" s="52"/>
      <c r="M41" s="52"/>
      <c r="N41">
        <f t="shared" si="0"/>
        <v>1</v>
      </c>
      <c r="O41">
        <f t="shared" si="1"/>
        <v>0</v>
      </c>
      <c r="P41" s="20">
        <f t="shared" si="4"/>
        <v>0</v>
      </c>
      <c r="Q41" s="20">
        <f t="shared" si="5"/>
        <v>1</v>
      </c>
      <c r="R41" s="20">
        <f t="shared" si="6"/>
        <v>0</v>
      </c>
      <c r="S41" t="str">
        <f t="shared" si="2"/>
        <v>Semi-Peak</v>
      </c>
      <c r="T41" s="20">
        <f t="shared" si="3"/>
        <v>0</v>
      </c>
      <c r="U41" s="20">
        <v>1</v>
      </c>
    </row>
    <row r="42" spans="1:21" x14ac:dyDescent="0.25">
      <c r="A42">
        <v>2016</v>
      </c>
      <c r="B42">
        <v>9</v>
      </c>
      <c r="C42">
        <v>12</v>
      </c>
      <c r="D42" s="23" t="s">
        <v>53</v>
      </c>
      <c r="E42">
        <v>16</v>
      </c>
      <c r="F42">
        <v>12</v>
      </c>
      <c r="G42">
        <v>17</v>
      </c>
      <c r="H42" s="23">
        <v>42625</v>
      </c>
      <c r="I42" s="52"/>
      <c r="J42" s="52"/>
      <c r="K42" s="52"/>
      <c r="L42" s="52"/>
      <c r="M42" s="52"/>
      <c r="N42">
        <f t="shared" si="0"/>
        <v>1</v>
      </c>
      <c r="O42">
        <f t="shared" si="1"/>
        <v>0</v>
      </c>
      <c r="P42" s="20">
        <f t="shared" si="4"/>
        <v>1</v>
      </c>
      <c r="Q42" s="20">
        <f t="shared" si="5"/>
        <v>0</v>
      </c>
      <c r="R42" s="20">
        <f t="shared" si="6"/>
        <v>0</v>
      </c>
      <c r="S42" t="str">
        <f t="shared" si="2"/>
        <v>On-Peak</v>
      </c>
      <c r="T42" s="20">
        <f t="shared" si="3"/>
        <v>0</v>
      </c>
      <c r="U42" s="20">
        <v>1</v>
      </c>
    </row>
    <row r="43" spans="1:21" x14ac:dyDescent="0.25">
      <c r="A43">
        <v>2016</v>
      </c>
      <c r="B43">
        <v>9</v>
      </c>
      <c r="C43">
        <v>12</v>
      </c>
      <c r="D43" s="23" t="s">
        <v>53</v>
      </c>
      <c r="E43">
        <v>17</v>
      </c>
      <c r="F43">
        <v>12</v>
      </c>
      <c r="G43">
        <v>18</v>
      </c>
      <c r="H43" s="23">
        <v>42625</v>
      </c>
      <c r="I43" s="52"/>
      <c r="J43" s="52"/>
      <c r="K43" s="52"/>
      <c r="L43" s="52"/>
      <c r="M43" s="52"/>
      <c r="N43">
        <f t="shared" si="0"/>
        <v>1</v>
      </c>
      <c r="O43">
        <f t="shared" si="1"/>
        <v>0</v>
      </c>
      <c r="P43" s="20">
        <f t="shared" si="4"/>
        <v>1</v>
      </c>
      <c r="Q43" s="20">
        <f t="shared" si="5"/>
        <v>0</v>
      </c>
      <c r="R43" s="20">
        <f t="shared" si="6"/>
        <v>0</v>
      </c>
      <c r="S43" t="str">
        <f t="shared" si="2"/>
        <v>On-Peak</v>
      </c>
      <c r="T43" s="20">
        <f t="shared" si="3"/>
        <v>0</v>
      </c>
      <c r="U43" s="20">
        <v>1</v>
      </c>
    </row>
    <row r="44" spans="1:21" x14ac:dyDescent="0.25">
      <c r="A44">
        <v>2016</v>
      </c>
      <c r="B44">
        <v>9</v>
      </c>
      <c r="C44">
        <v>12</v>
      </c>
      <c r="D44" s="23" t="s">
        <v>53</v>
      </c>
      <c r="E44">
        <v>18</v>
      </c>
      <c r="F44">
        <v>12</v>
      </c>
      <c r="G44">
        <v>19</v>
      </c>
      <c r="H44" s="23">
        <v>42625</v>
      </c>
      <c r="I44" s="52"/>
      <c r="J44" s="52"/>
      <c r="K44" s="52"/>
      <c r="L44" s="52"/>
      <c r="M44" s="52"/>
      <c r="N44">
        <f t="shared" si="0"/>
        <v>1</v>
      </c>
      <c r="O44">
        <f t="shared" si="1"/>
        <v>0</v>
      </c>
      <c r="P44" s="20">
        <f t="shared" si="4"/>
        <v>1</v>
      </c>
      <c r="Q44" s="20">
        <f t="shared" si="5"/>
        <v>0</v>
      </c>
      <c r="R44" s="20">
        <f t="shared" si="6"/>
        <v>0</v>
      </c>
      <c r="S44" t="str">
        <f t="shared" si="2"/>
        <v>On-Peak</v>
      </c>
      <c r="T44" s="20">
        <f t="shared" si="3"/>
        <v>0</v>
      </c>
      <c r="U44" s="20">
        <v>1</v>
      </c>
    </row>
    <row r="45" spans="1:21" x14ac:dyDescent="0.25">
      <c r="A45">
        <v>2016</v>
      </c>
      <c r="B45">
        <v>9</v>
      </c>
      <c r="C45">
        <v>12</v>
      </c>
      <c r="D45" s="23" t="s">
        <v>53</v>
      </c>
      <c r="E45">
        <v>19</v>
      </c>
      <c r="F45">
        <v>12</v>
      </c>
      <c r="G45">
        <v>20</v>
      </c>
      <c r="H45" s="23">
        <v>42625</v>
      </c>
      <c r="I45" s="52"/>
      <c r="J45" s="52"/>
      <c r="K45" s="52"/>
      <c r="L45" s="52"/>
      <c r="M45" s="52"/>
      <c r="N45">
        <f t="shared" si="0"/>
        <v>1</v>
      </c>
      <c r="O45">
        <f t="shared" si="1"/>
        <v>0</v>
      </c>
      <c r="P45" s="20">
        <f t="shared" si="4"/>
        <v>1</v>
      </c>
      <c r="Q45" s="20">
        <f t="shared" si="5"/>
        <v>0</v>
      </c>
      <c r="R45" s="20">
        <f t="shared" si="6"/>
        <v>0</v>
      </c>
      <c r="S45" t="str">
        <f t="shared" si="2"/>
        <v>On-Peak</v>
      </c>
      <c r="T45" s="20">
        <f t="shared" si="3"/>
        <v>0</v>
      </c>
      <c r="U45" s="20">
        <v>1</v>
      </c>
    </row>
    <row r="46" spans="1:21" x14ac:dyDescent="0.25">
      <c r="A46">
        <v>2016</v>
      </c>
      <c r="B46">
        <v>9</v>
      </c>
      <c r="C46">
        <v>12</v>
      </c>
      <c r="D46" s="23" t="s">
        <v>53</v>
      </c>
      <c r="E46">
        <v>20</v>
      </c>
      <c r="F46">
        <v>12</v>
      </c>
      <c r="G46">
        <v>21</v>
      </c>
      <c r="H46" s="23">
        <v>42625</v>
      </c>
      <c r="I46" s="52"/>
      <c r="J46" s="52"/>
      <c r="K46" s="52"/>
      <c r="L46" s="52"/>
      <c r="M46" s="52"/>
      <c r="N46">
        <f t="shared" si="0"/>
        <v>1</v>
      </c>
      <c r="O46">
        <f t="shared" si="1"/>
        <v>0</v>
      </c>
      <c r="P46" s="20">
        <f t="shared" si="4"/>
        <v>1</v>
      </c>
      <c r="Q46" s="20">
        <f t="shared" si="5"/>
        <v>0</v>
      </c>
      <c r="R46" s="20">
        <f t="shared" si="6"/>
        <v>0</v>
      </c>
      <c r="S46" t="str">
        <f t="shared" si="2"/>
        <v>On-Peak</v>
      </c>
      <c r="T46" s="20">
        <f t="shared" si="3"/>
        <v>0</v>
      </c>
      <c r="U46" s="20">
        <v>1</v>
      </c>
    </row>
    <row r="47" spans="1:21" x14ac:dyDescent="0.25">
      <c r="A47">
        <v>2016</v>
      </c>
      <c r="B47">
        <v>9</v>
      </c>
      <c r="C47">
        <v>12</v>
      </c>
      <c r="D47" s="23" t="s">
        <v>53</v>
      </c>
      <c r="E47">
        <v>21</v>
      </c>
      <c r="F47">
        <v>12</v>
      </c>
      <c r="G47">
        <v>22</v>
      </c>
      <c r="H47" s="23">
        <v>42625</v>
      </c>
      <c r="I47" s="52"/>
      <c r="J47" s="52"/>
      <c r="K47" s="52"/>
      <c r="L47" s="52"/>
      <c r="M47" s="52"/>
      <c r="N47">
        <f t="shared" si="0"/>
        <v>1</v>
      </c>
      <c r="O47">
        <f t="shared" si="1"/>
        <v>0</v>
      </c>
      <c r="P47" s="20">
        <f t="shared" si="4"/>
        <v>0</v>
      </c>
      <c r="Q47" s="20">
        <f t="shared" si="5"/>
        <v>1</v>
      </c>
      <c r="R47" s="20">
        <f t="shared" si="6"/>
        <v>0</v>
      </c>
      <c r="S47" t="str">
        <f t="shared" si="2"/>
        <v>Semi-Peak</v>
      </c>
      <c r="T47" s="20">
        <f t="shared" si="3"/>
        <v>0</v>
      </c>
      <c r="U47" s="20">
        <v>1</v>
      </c>
    </row>
    <row r="48" spans="1:21" x14ac:dyDescent="0.25">
      <c r="A48">
        <v>2016</v>
      </c>
      <c r="B48">
        <v>9</v>
      </c>
      <c r="C48">
        <v>13</v>
      </c>
      <c r="D48" s="23" t="s">
        <v>54</v>
      </c>
      <c r="E48">
        <v>12</v>
      </c>
      <c r="F48">
        <v>13</v>
      </c>
      <c r="G48">
        <v>13</v>
      </c>
      <c r="H48" s="23">
        <v>42626</v>
      </c>
      <c r="I48" s="52"/>
      <c r="J48" s="52"/>
      <c r="K48" s="52"/>
      <c r="L48" s="52"/>
      <c r="M48" s="52"/>
      <c r="N48">
        <f t="shared" si="0"/>
        <v>1</v>
      </c>
      <c r="O48">
        <f t="shared" si="1"/>
        <v>0</v>
      </c>
      <c r="P48" s="20">
        <f t="shared" si="4"/>
        <v>0</v>
      </c>
      <c r="Q48" s="20">
        <f t="shared" si="5"/>
        <v>1</v>
      </c>
      <c r="R48" s="20">
        <f t="shared" si="6"/>
        <v>0</v>
      </c>
      <c r="S48" t="str">
        <f t="shared" si="2"/>
        <v>Semi-Peak</v>
      </c>
      <c r="T48" s="20">
        <f t="shared" si="3"/>
        <v>0</v>
      </c>
      <c r="U48" s="20">
        <v>1</v>
      </c>
    </row>
    <row r="49" spans="1:21" x14ac:dyDescent="0.25">
      <c r="A49">
        <v>2016</v>
      </c>
      <c r="B49">
        <v>9</v>
      </c>
      <c r="C49">
        <v>13</v>
      </c>
      <c r="D49" s="23" t="s">
        <v>54</v>
      </c>
      <c r="E49">
        <v>13</v>
      </c>
      <c r="F49">
        <v>13</v>
      </c>
      <c r="G49">
        <v>14</v>
      </c>
      <c r="H49" s="23">
        <v>42626</v>
      </c>
      <c r="I49" s="52"/>
      <c r="J49" s="52"/>
      <c r="K49" s="52"/>
      <c r="L49" s="52"/>
      <c r="M49" s="52"/>
      <c r="N49">
        <f t="shared" si="0"/>
        <v>1</v>
      </c>
      <c r="O49">
        <f t="shared" si="1"/>
        <v>0</v>
      </c>
      <c r="P49" s="20">
        <f t="shared" si="4"/>
        <v>0</v>
      </c>
      <c r="Q49" s="20">
        <f t="shared" si="5"/>
        <v>1</v>
      </c>
      <c r="R49" s="20">
        <f t="shared" si="6"/>
        <v>0</v>
      </c>
      <c r="S49" t="str">
        <f t="shared" si="2"/>
        <v>Semi-Peak</v>
      </c>
      <c r="T49" s="20">
        <f t="shared" si="3"/>
        <v>0</v>
      </c>
      <c r="U49" s="20">
        <v>1</v>
      </c>
    </row>
    <row r="50" spans="1:21" x14ac:dyDescent="0.25">
      <c r="A50">
        <v>2016</v>
      </c>
      <c r="B50">
        <v>9</v>
      </c>
      <c r="C50">
        <v>13</v>
      </c>
      <c r="D50" s="23" t="s">
        <v>54</v>
      </c>
      <c r="E50">
        <v>14</v>
      </c>
      <c r="F50">
        <v>13</v>
      </c>
      <c r="G50">
        <v>15</v>
      </c>
      <c r="H50" s="23">
        <v>42626</v>
      </c>
      <c r="I50" s="52"/>
      <c r="J50" s="52"/>
      <c r="K50" s="52"/>
      <c r="L50" s="52"/>
      <c r="M50" s="52"/>
      <c r="N50">
        <f t="shared" si="0"/>
        <v>1</v>
      </c>
      <c r="O50">
        <f t="shared" si="1"/>
        <v>0</v>
      </c>
      <c r="P50" s="20">
        <f t="shared" si="4"/>
        <v>0</v>
      </c>
      <c r="Q50" s="20">
        <f t="shared" si="5"/>
        <v>1</v>
      </c>
      <c r="R50" s="20">
        <f t="shared" si="6"/>
        <v>0</v>
      </c>
      <c r="S50" t="str">
        <f t="shared" si="2"/>
        <v>Semi-Peak</v>
      </c>
      <c r="T50" s="20">
        <f t="shared" si="3"/>
        <v>0</v>
      </c>
      <c r="U50" s="20">
        <v>1</v>
      </c>
    </row>
    <row r="51" spans="1:21" x14ac:dyDescent="0.25">
      <c r="A51">
        <v>2016</v>
      </c>
      <c r="B51">
        <v>9</v>
      </c>
      <c r="C51">
        <v>13</v>
      </c>
      <c r="D51" s="23" t="s">
        <v>54</v>
      </c>
      <c r="E51">
        <v>15</v>
      </c>
      <c r="F51">
        <v>13</v>
      </c>
      <c r="G51">
        <v>16</v>
      </c>
      <c r="H51" s="23">
        <v>42626</v>
      </c>
      <c r="I51" s="52"/>
      <c r="J51" s="52"/>
      <c r="K51" s="52"/>
      <c r="L51" s="52"/>
      <c r="M51" s="52"/>
      <c r="N51">
        <f t="shared" si="0"/>
        <v>1</v>
      </c>
      <c r="O51">
        <f t="shared" si="1"/>
        <v>0</v>
      </c>
      <c r="P51" s="20">
        <f t="shared" si="4"/>
        <v>0</v>
      </c>
      <c r="Q51" s="20">
        <f t="shared" si="5"/>
        <v>1</v>
      </c>
      <c r="R51" s="20">
        <f t="shared" si="6"/>
        <v>0</v>
      </c>
      <c r="S51" t="str">
        <f t="shared" si="2"/>
        <v>Semi-Peak</v>
      </c>
      <c r="T51" s="20">
        <f t="shared" si="3"/>
        <v>0</v>
      </c>
      <c r="U51" s="20">
        <v>1</v>
      </c>
    </row>
    <row r="52" spans="1:21" x14ac:dyDescent="0.25">
      <c r="A52">
        <v>2016</v>
      </c>
      <c r="B52">
        <v>9</v>
      </c>
      <c r="C52">
        <v>13</v>
      </c>
      <c r="D52" s="23" t="s">
        <v>54</v>
      </c>
      <c r="E52">
        <v>16</v>
      </c>
      <c r="F52">
        <v>13</v>
      </c>
      <c r="G52">
        <v>17</v>
      </c>
      <c r="H52" s="23">
        <v>42626</v>
      </c>
      <c r="I52" s="52"/>
      <c r="J52" s="52"/>
      <c r="K52" s="52"/>
      <c r="L52" s="52"/>
      <c r="M52" s="52"/>
      <c r="N52">
        <f t="shared" si="0"/>
        <v>1</v>
      </c>
      <c r="O52">
        <f t="shared" si="1"/>
        <v>0</v>
      </c>
      <c r="P52" s="20">
        <f t="shared" si="4"/>
        <v>1</v>
      </c>
      <c r="Q52" s="20">
        <f t="shared" si="5"/>
        <v>0</v>
      </c>
      <c r="R52" s="20">
        <f t="shared" si="6"/>
        <v>0</v>
      </c>
      <c r="S52" t="str">
        <f t="shared" si="2"/>
        <v>On-Peak</v>
      </c>
      <c r="T52" s="20">
        <f t="shared" si="3"/>
        <v>0</v>
      </c>
      <c r="U52" s="20">
        <v>1</v>
      </c>
    </row>
    <row r="53" spans="1:21" x14ac:dyDescent="0.25">
      <c r="A53">
        <v>2016</v>
      </c>
      <c r="B53">
        <v>9</v>
      </c>
      <c r="C53">
        <v>13</v>
      </c>
      <c r="D53" s="23" t="s">
        <v>54</v>
      </c>
      <c r="E53">
        <v>17</v>
      </c>
      <c r="F53">
        <v>13</v>
      </c>
      <c r="G53">
        <v>18</v>
      </c>
      <c r="H53" s="23">
        <v>42626</v>
      </c>
      <c r="I53" s="52"/>
      <c r="J53" s="52"/>
      <c r="K53" s="52"/>
      <c r="L53" s="52"/>
      <c r="M53" s="52"/>
      <c r="N53">
        <f t="shared" si="0"/>
        <v>1</v>
      </c>
      <c r="O53">
        <f t="shared" si="1"/>
        <v>0</v>
      </c>
      <c r="P53" s="20">
        <f t="shared" si="4"/>
        <v>1</v>
      </c>
      <c r="Q53" s="20">
        <f t="shared" si="5"/>
        <v>0</v>
      </c>
      <c r="R53" s="20">
        <f t="shared" si="6"/>
        <v>0</v>
      </c>
      <c r="S53" t="str">
        <f t="shared" si="2"/>
        <v>On-Peak</v>
      </c>
      <c r="T53" s="20">
        <f t="shared" si="3"/>
        <v>0</v>
      </c>
      <c r="U53" s="20">
        <v>1</v>
      </c>
    </row>
    <row r="54" spans="1:21" x14ac:dyDescent="0.25">
      <c r="A54">
        <v>2016</v>
      </c>
      <c r="B54">
        <v>9</v>
      </c>
      <c r="C54">
        <v>13</v>
      </c>
      <c r="D54" s="23" t="s">
        <v>54</v>
      </c>
      <c r="E54">
        <v>18</v>
      </c>
      <c r="F54">
        <v>13</v>
      </c>
      <c r="G54">
        <v>19</v>
      </c>
      <c r="H54" s="23">
        <v>42626</v>
      </c>
      <c r="I54" s="52"/>
      <c r="J54" s="52"/>
      <c r="K54" s="52"/>
      <c r="L54" s="52"/>
      <c r="M54" s="52"/>
      <c r="N54">
        <f t="shared" si="0"/>
        <v>1</v>
      </c>
      <c r="O54">
        <f t="shared" si="1"/>
        <v>0</v>
      </c>
      <c r="P54" s="20">
        <f t="shared" si="4"/>
        <v>1</v>
      </c>
      <c r="Q54" s="20">
        <f t="shared" si="5"/>
        <v>0</v>
      </c>
      <c r="R54" s="20">
        <f t="shared" si="6"/>
        <v>0</v>
      </c>
      <c r="S54" t="str">
        <f t="shared" si="2"/>
        <v>On-Peak</v>
      </c>
      <c r="T54" s="20">
        <f t="shared" si="3"/>
        <v>0</v>
      </c>
      <c r="U54" s="20">
        <v>1</v>
      </c>
    </row>
    <row r="55" spans="1:21" x14ac:dyDescent="0.25">
      <c r="A55">
        <v>2016</v>
      </c>
      <c r="B55">
        <v>9</v>
      </c>
      <c r="C55">
        <v>13</v>
      </c>
      <c r="D55" s="23" t="s">
        <v>54</v>
      </c>
      <c r="E55">
        <v>19</v>
      </c>
      <c r="F55">
        <v>13</v>
      </c>
      <c r="G55">
        <v>20</v>
      </c>
      <c r="H55" s="23">
        <v>42626</v>
      </c>
      <c r="I55" s="52"/>
      <c r="J55" s="52"/>
      <c r="K55" s="52"/>
      <c r="L55" s="52"/>
      <c r="M55" s="52"/>
      <c r="N55">
        <f t="shared" si="0"/>
        <v>1</v>
      </c>
      <c r="O55">
        <f t="shared" si="1"/>
        <v>0</v>
      </c>
      <c r="P55" s="20">
        <f t="shared" si="4"/>
        <v>1</v>
      </c>
      <c r="Q55" s="20">
        <f t="shared" si="5"/>
        <v>0</v>
      </c>
      <c r="R55" s="20">
        <f t="shared" si="6"/>
        <v>0</v>
      </c>
      <c r="S55" t="str">
        <f t="shared" si="2"/>
        <v>On-Peak</v>
      </c>
      <c r="T55" s="20">
        <f t="shared" si="3"/>
        <v>0</v>
      </c>
      <c r="U55" s="20">
        <v>1</v>
      </c>
    </row>
    <row r="56" spans="1:21" x14ac:dyDescent="0.25">
      <c r="A56">
        <v>2016</v>
      </c>
      <c r="B56">
        <v>9</v>
      </c>
      <c r="C56">
        <v>13</v>
      </c>
      <c r="D56" s="23" t="s">
        <v>54</v>
      </c>
      <c r="E56">
        <v>20</v>
      </c>
      <c r="F56">
        <v>13</v>
      </c>
      <c r="G56">
        <v>21</v>
      </c>
      <c r="H56" s="23">
        <v>42626</v>
      </c>
      <c r="I56" s="52"/>
      <c r="J56" s="52"/>
      <c r="K56" s="52"/>
      <c r="L56" s="52"/>
      <c r="M56" s="52"/>
      <c r="N56">
        <f t="shared" si="0"/>
        <v>1</v>
      </c>
      <c r="O56">
        <f t="shared" si="1"/>
        <v>0</v>
      </c>
      <c r="P56" s="20">
        <f t="shared" si="4"/>
        <v>1</v>
      </c>
      <c r="Q56" s="20">
        <f t="shared" si="5"/>
        <v>0</v>
      </c>
      <c r="R56" s="20">
        <f t="shared" si="6"/>
        <v>0</v>
      </c>
      <c r="S56" t="str">
        <f t="shared" si="2"/>
        <v>On-Peak</v>
      </c>
      <c r="T56" s="20">
        <f t="shared" si="3"/>
        <v>0</v>
      </c>
      <c r="U56" s="20">
        <v>1</v>
      </c>
    </row>
    <row r="57" spans="1:21" x14ac:dyDescent="0.25">
      <c r="A57">
        <v>2016</v>
      </c>
      <c r="B57">
        <v>9</v>
      </c>
      <c r="C57">
        <v>13</v>
      </c>
      <c r="D57" s="23" t="s">
        <v>54</v>
      </c>
      <c r="E57">
        <v>21</v>
      </c>
      <c r="F57">
        <v>13</v>
      </c>
      <c r="G57">
        <v>22</v>
      </c>
      <c r="H57" s="23">
        <v>42626</v>
      </c>
      <c r="I57" s="52"/>
      <c r="J57" s="52"/>
      <c r="K57" s="52"/>
      <c r="L57" s="52"/>
      <c r="M57" s="52"/>
      <c r="N57">
        <f t="shared" si="0"/>
        <v>1</v>
      </c>
      <c r="O57">
        <f t="shared" si="1"/>
        <v>0</v>
      </c>
      <c r="P57" s="20">
        <f t="shared" si="4"/>
        <v>0</v>
      </c>
      <c r="Q57" s="20">
        <f t="shared" si="5"/>
        <v>1</v>
      </c>
      <c r="R57" s="20">
        <f t="shared" si="6"/>
        <v>0</v>
      </c>
      <c r="S57" t="str">
        <f t="shared" si="2"/>
        <v>Semi-Peak</v>
      </c>
      <c r="T57" s="20">
        <f t="shared" si="3"/>
        <v>0</v>
      </c>
      <c r="U57" s="20">
        <v>1</v>
      </c>
    </row>
    <row r="58" spans="1:21" x14ac:dyDescent="0.25">
      <c r="A58">
        <v>2016</v>
      </c>
      <c r="B58">
        <v>9</v>
      </c>
      <c r="C58">
        <v>14</v>
      </c>
      <c r="D58" s="23" t="s">
        <v>55</v>
      </c>
      <c r="E58">
        <v>11</v>
      </c>
      <c r="F58">
        <v>14</v>
      </c>
      <c r="G58">
        <v>12</v>
      </c>
      <c r="H58" s="23">
        <v>42627</v>
      </c>
      <c r="I58" s="52"/>
      <c r="J58" s="52"/>
      <c r="K58" s="52"/>
      <c r="L58" s="52"/>
      <c r="M58" s="52"/>
      <c r="N58">
        <f t="shared" si="0"/>
        <v>1</v>
      </c>
      <c r="O58">
        <f t="shared" si="1"/>
        <v>0</v>
      </c>
      <c r="P58" s="20">
        <f t="shared" si="4"/>
        <v>0</v>
      </c>
      <c r="Q58" s="20">
        <f t="shared" si="5"/>
        <v>1</v>
      </c>
      <c r="R58" s="20">
        <f t="shared" si="6"/>
        <v>0</v>
      </c>
      <c r="S58" t="str">
        <f t="shared" si="2"/>
        <v>Semi-Peak</v>
      </c>
      <c r="T58" s="20">
        <f t="shared" si="3"/>
        <v>0</v>
      </c>
      <c r="U58" s="20">
        <v>1</v>
      </c>
    </row>
    <row r="59" spans="1:21" x14ac:dyDescent="0.25">
      <c r="A59">
        <v>2016</v>
      </c>
      <c r="B59">
        <v>9</v>
      </c>
      <c r="C59">
        <v>14</v>
      </c>
      <c r="D59" s="23" t="s">
        <v>55</v>
      </c>
      <c r="E59">
        <v>12</v>
      </c>
      <c r="F59">
        <v>14</v>
      </c>
      <c r="G59">
        <v>13</v>
      </c>
      <c r="H59" s="23">
        <v>42627</v>
      </c>
      <c r="I59" s="52"/>
      <c r="J59" s="52"/>
      <c r="K59" s="52"/>
      <c r="L59" s="52"/>
      <c r="M59" s="52"/>
      <c r="N59">
        <f t="shared" si="0"/>
        <v>1</v>
      </c>
      <c r="O59">
        <f t="shared" si="1"/>
        <v>0</v>
      </c>
      <c r="P59" s="20">
        <f t="shared" si="4"/>
        <v>0</v>
      </c>
      <c r="Q59" s="20">
        <f t="shared" si="5"/>
        <v>1</v>
      </c>
      <c r="R59" s="20">
        <f t="shared" si="6"/>
        <v>0</v>
      </c>
      <c r="S59" t="str">
        <f t="shared" si="2"/>
        <v>Semi-Peak</v>
      </c>
      <c r="T59" s="20">
        <f t="shared" si="3"/>
        <v>0</v>
      </c>
      <c r="U59" s="20">
        <v>1</v>
      </c>
    </row>
    <row r="60" spans="1:21" x14ac:dyDescent="0.25">
      <c r="A60">
        <v>2016</v>
      </c>
      <c r="B60">
        <v>9</v>
      </c>
      <c r="C60">
        <v>14</v>
      </c>
      <c r="D60" s="23" t="s">
        <v>55</v>
      </c>
      <c r="E60">
        <v>13</v>
      </c>
      <c r="F60">
        <v>14</v>
      </c>
      <c r="G60">
        <v>14</v>
      </c>
      <c r="H60" s="23">
        <v>42627</v>
      </c>
      <c r="I60" s="52"/>
      <c r="J60" s="52"/>
      <c r="K60" s="52"/>
      <c r="L60" s="52"/>
      <c r="M60" s="52"/>
      <c r="N60">
        <f t="shared" si="0"/>
        <v>1</v>
      </c>
      <c r="O60">
        <f t="shared" si="1"/>
        <v>0</v>
      </c>
      <c r="P60" s="20">
        <f t="shared" si="4"/>
        <v>0</v>
      </c>
      <c r="Q60" s="20">
        <f t="shared" si="5"/>
        <v>1</v>
      </c>
      <c r="R60" s="20">
        <f t="shared" si="6"/>
        <v>0</v>
      </c>
      <c r="S60" t="str">
        <f t="shared" si="2"/>
        <v>Semi-Peak</v>
      </c>
      <c r="T60" s="20">
        <f t="shared" si="3"/>
        <v>0</v>
      </c>
      <c r="U60" s="20">
        <v>1</v>
      </c>
    </row>
    <row r="61" spans="1:21" x14ac:dyDescent="0.25">
      <c r="A61">
        <v>2016</v>
      </c>
      <c r="B61">
        <v>9</v>
      </c>
      <c r="C61">
        <v>14</v>
      </c>
      <c r="D61" s="23" t="s">
        <v>55</v>
      </c>
      <c r="E61">
        <v>14</v>
      </c>
      <c r="F61">
        <v>14</v>
      </c>
      <c r="G61">
        <v>15</v>
      </c>
      <c r="H61" s="23">
        <v>42627</v>
      </c>
      <c r="I61" s="52"/>
      <c r="J61" s="52"/>
      <c r="K61" s="52"/>
      <c r="L61" s="52"/>
      <c r="M61" s="52"/>
      <c r="N61">
        <f t="shared" si="0"/>
        <v>1</v>
      </c>
      <c r="O61">
        <f t="shared" si="1"/>
        <v>0</v>
      </c>
      <c r="P61" s="20">
        <f t="shared" si="4"/>
        <v>0</v>
      </c>
      <c r="Q61" s="20">
        <f t="shared" si="5"/>
        <v>1</v>
      </c>
      <c r="R61" s="20">
        <f t="shared" si="6"/>
        <v>0</v>
      </c>
      <c r="S61" t="str">
        <f t="shared" si="2"/>
        <v>Semi-Peak</v>
      </c>
      <c r="T61" s="20">
        <f t="shared" si="3"/>
        <v>0</v>
      </c>
      <c r="U61" s="20">
        <v>1</v>
      </c>
    </row>
    <row r="62" spans="1:21" x14ac:dyDescent="0.25">
      <c r="A62">
        <v>2016</v>
      </c>
      <c r="B62">
        <v>9</v>
      </c>
      <c r="C62">
        <v>14</v>
      </c>
      <c r="D62" s="23" t="s">
        <v>55</v>
      </c>
      <c r="E62">
        <v>15</v>
      </c>
      <c r="F62">
        <v>14</v>
      </c>
      <c r="G62">
        <v>16</v>
      </c>
      <c r="H62" s="23">
        <v>42627</v>
      </c>
      <c r="I62" s="52"/>
      <c r="J62" s="52"/>
      <c r="K62" s="52"/>
      <c r="L62" s="52"/>
      <c r="M62" s="52"/>
      <c r="N62">
        <f t="shared" si="0"/>
        <v>1</v>
      </c>
      <c r="O62">
        <f t="shared" si="1"/>
        <v>0</v>
      </c>
      <c r="P62" s="20">
        <f t="shared" si="4"/>
        <v>0</v>
      </c>
      <c r="Q62" s="20">
        <f t="shared" si="5"/>
        <v>1</v>
      </c>
      <c r="R62" s="20">
        <f t="shared" si="6"/>
        <v>0</v>
      </c>
      <c r="S62" t="str">
        <f t="shared" si="2"/>
        <v>Semi-Peak</v>
      </c>
      <c r="T62" s="20">
        <f t="shared" si="3"/>
        <v>0</v>
      </c>
      <c r="U62" s="20">
        <v>1</v>
      </c>
    </row>
    <row r="63" spans="1:21" x14ac:dyDescent="0.25">
      <c r="A63">
        <v>2016</v>
      </c>
      <c r="B63">
        <v>9</v>
      </c>
      <c r="C63">
        <v>14</v>
      </c>
      <c r="D63" s="23" t="s">
        <v>55</v>
      </c>
      <c r="E63">
        <v>16</v>
      </c>
      <c r="F63">
        <v>14</v>
      </c>
      <c r="G63">
        <v>17</v>
      </c>
      <c r="H63" s="23">
        <v>42627</v>
      </c>
      <c r="I63" s="52"/>
      <c r="J63" s="52"/>
      <c r="K63" s="52"/>
      <c r="L63" s="52"/>
      <c r="M63" s="52"/>
      <c r="N63">
        <f t="shared" si="0"/>
        <v>1</v>
      </c>
      <c r="O63">
        <f t="shared" si="1"/>
        <v>0</v>
      </c>
      <c r="P63" s="20">
        <f t="shared" si="4"/>
        <v>1</v>
      </c>
      <c r="Q63" s="20">
        <f t="shared" si="5"/>
        <v>0</v>
      </c>
      <c r="R63" s="20">
        <f t="shared" si="6"/>
        <v>0</v>
      </c>
      <c r="S63" t="str">
        <f t="shared" si="2"/>
        <v>On-Peak</v>
      </c>
      <c r="T63" s="20">
        <f t="shared" si="3"/>
        <v>0</v>
      </c>
      <c r="U63" s="20">
        <v>1</v>
      </c>
    </row>
    <row r="64" spans="1:21" x14ac:dyDescent="0.25">
      <c r="A64">
        <v>2016</v>
      </c>
      <c r="B64">
        <v>9</v>
      </c>
      <c r="C64">
        <v>14</v>
      </c>
      <c r="D64" s="23" t="s">
        <v>55</v>
      </c>
      <c r="E64">
        <v>17</v>
      </c>
      <c r="F64">
        <v>14</v>
      </c>
      <c r="G64">
        <v>18</v>
      </c>
      <c r="H64" s="23">
        <v>42627</v>
      </c>
      <c r="I64" s="52"/>
      <c r="J64" s="52"/>
      <c r="K64" s="52"/>
      <c r="L64" s="52"/>
      <c r="M64" s="52"/>
      <c r="N64">
        <f t="shared" si="0"/>
        <v>1</v>
      </c>
      <c r="O64">
        <f t="shared" si="1"/>
        <v>0</v>
      </c>
      <c r="P64" s="20">
        <f t="shared" si="4"/>
        <v>1</v>
      </c>
      <c r="Q64" s="20">
        <f t="shared" si="5"/>
        <v>0</v>
      </c>
      <c r="R64" s="20">
        <f t="shared" si="6"/>
        <v>0</v>
      </c>
      <c r="S64" t="str">
        <f t="shared" si="2"/>
        <v>On-Peak</v>
      </c>
      <c r="T64" s="20">
        <f t="shared" si="3"/>
        <v>0</v>
      </c>
      <c r="U64" s="20">
        <v>1</v>
      </c>
    </row>
    <row r="65" spans="1:21" x14ac:dyDescent="0.25">
      <c r="A65">
        <v>2016</v>
      </c>
      <c r="B65">
        <v>9</v>
      </c>
      <c r="C65">
        <v>14</v>
      </c>
      <c r="D65" s="23" t="s">
        <v>55</v>
      </c>
      <c r="E65">
        <v>18</v>
      </c>
      <c r="F65">
        <v>14</v>
      </c>
      <c r="G65">
        <v>19</v>
      </c>
      <c r="H65" s="23">
        <v>42627</v>
      </c>
      <c r="I65" s="52"/>
      <c r="J65" s="52"/>
      <c r="K65" s="52"/>
      <c r="L65" s="52"/>
      <c r="M65" s="52"/>
      <c r="N65">
        <f t="shared" si="0"/>
        <v>1</v>
      </c>
      <c r="O65">
        <f t="shared" si="1"/>
        <v>0</v>
      </c>
      <c r="P65" s="20">
        <f t="shared" si="4"/>
        <v>1</v>
      </c>
      <c r="Q65" s="20">
        <f t="shared" si="5"/>
        <v>0</v>
      </c>
      <c r="R65" s="20">
        <f t="shared" si="6"/>
        <v>0</v>
      </c>
      <c r="S65" t="str">
        <f t="shared" si="2"/>
        <v>On-Peak</v>
      </c>
      <c r="T65" s="20">
        <f t="shared" si="3"/>
        <v>0</v>
      </c>
      <c r="U65" s="20">
        <v>1</v>
      </c>
    </row>
    <row r="66" spans="1:21" x14ac:dyDescent="0.25">
      <c r="A66">
        <v>2016</v>
      </c>
      <c r="B66">
        <v>9</v>
      </c>
      <c r="C66">
        <v>14</v>
      </c>
      <c r="D66" s="23" t="s">
        <v>55</v>
      </c>
      <c r="E66">
        <v>19</v>
      </c>
      <c r="F66">
        <v>14</v>
      </c>
      <c r="G66">
        <v>20</v>
      </c>
      <c r="H66" s="23">
        <v>42627</v>
      </c>
      <c r="I66" s="52"/>
      <c r="J66" s="52"/>
      <c r="K66" s="52"/>
      <c r="L66" s="52"/>
      <c r="M66" s="52"/>
      <c r="N66">
        <f t="shared" si="0"/>
        <v>1</v>
      </c>
      <c r="O66">
        <f t="shared" si="1"/>
        <v>0</v>
      </c>
      <c r="P66" s="20">
        <f t="shared" si="4"/>
        <v>1</v>
      </c>
      <c r="Q66" s="20">
        <f t="shared" si="5"/>
        <v>0</v>
      </c>
      <c r="R66" s="20">
        <f t="shared" si="6"/>
        <v>0</v>
      </c>
      <c r="S66" t="str">
        <f t="shared" si="2"/>
        <v>On-Peak</v>
      </c>
      <c r="T66" s="20">
        <f t="shared" si="3"/>
        <v>0</v>
      </c>
      <c r="U66" s="20">
        <v>1</v>
      </c>
    </row>
    <row r="67" spans="1:21" x14ac:dyDescent="0.25">
      <c r="A67">
        <v>2016</v>
      </c>
      <c r="B67">
        <v>9</v>
      </c>
      <c r="C67">
        <v>14</v>
      </c>
      <c r="D67" s="23" t="s">
        <v>55</v>
      </c>
      <c r="E67">
        <v>20</v>
      </c>
      <c r="F67">
        <v>14</v>
      </c>
      <c r="G67">
        <v>21</v>
      </c>
      <c r="H67" s="23">
        <v>42627</v>
      </c>
      <c r="I67" s="52"/>
      <c r="J67" s="52"/>
      <c r="K67" s="52"/>
      <c r="L67" s="52"/>
      <c r="M67" s="52"/>
      <c r="N67">
        <f t="shared" si="0"/>
        <v>1</v>
      </c>
      <c r="O67">
        <f t="shared" si="1"/>
        <v>0</v>
      </c>
      <c r="P67" s="20">
        <f t="shared" si="4"/>
        <v>1</v>
      </c>
      <c r="Q67" s="20">
        <f t="shared" si="5"/>
        <v>0</v>
      </c>
      <c r="R67" s="20">
        <f t="shared" si="6"/>
        <v>0</v>
      </c>
      <c r="S67" t="str">
        <f t="shared" si="2"/>
        <v>On-Peak</v>
      </c>
      <c r="T67" s="20">
        <f t="shared" si="3"/>
        <v>0</v>
      </c>
      <c r="U67" s="20">
        <v>1</v>
      </c>
    </row>
    <row r="68" spans="1:21" x14ac:dyDescent="0.25">
      <c r="A68">
        <v>2016</v>
      </c>
      <c r="B68">
        <v>9</v>
      </c>
      <c r="C68">
        <v>14</v>
      </c>
      <c r="D68" s="23" t="s">
        <v>55</v>
      </c>
      <c r="E68">
        <v>21</v>
      </c>
      <c r="F68">
        <v>14</v>
      </c>
      <c r="G68">
        <v>22</v>
      </c>
      <c r="H68" s="23">
        <v>42627</v>
      </c>
      <c r="I68" s="52"/>
      <c r="J68" s="52"/>
      <c r="K68" s="52"/>
      <c r="L68" s="52"/>
      <c r="M68" s="52"/>
      <c r="N68">
        <f t="shared" ref="N68:N103" si="7">IF(OR(MONTH(H68)&lt;5,MONTH(H68)&gt;10),0,1)</f>
        <v>1</v>
      </c>
      <c r="O68">
        <f t="shared" ref="O68:O103" si="8">IF(WEEKDAY(H68,2)&gt;5,1,0)</f>
        <v>0</v>
      </c>
      <c r="P68" s="20">
        <f t="shared" si="4"/>
        <v>0</v>
      </c>
      <c r="Q68" s="20">
        <f t="shared" si="5"/>
        <v>1</v>
      </c>
      <c r="R68" s="20">
        <f t="shared" si="6"/>
        <v>0</v>
      </c>
      <c r="S68" t="str">
        <f t="shared" ref="S68:S103" si="9">INDEX($P$3:$R$3,,MATCH(1,P68:R68,0))</f>
        <v>Semi-Peak</v>
      </c>
      <c r="T68" s="20">
        <f t="shared" ref="T68:T103" si="10">IF(IFERROR(MATCH(H68,$AB$5:$AB$12,0),0)&gt;0,1,0)</f>
        <v>0</v>
      </c>
      <c r="U68" s="20">
        <v>1</v>
      </c>
    </row>
    <row r="69" spans="1:21" x14ac:dyDescent="0.25">
      <c r="A69">
        <v>2016</v>
      </c>
      <c r="B69">
        <v>9</v>
      </c>
      <c r="C69">
        <v>14</v>
      </c>
      <c r="D69" s="23" t="s">
        <v>55</v>
      </c>
      <c r="E69">
        <v>22</v>
      </c>
      <c r="F69">
        <v>14</v>
      </c>
      <c r="G69">
        <v>23</v>
      </c>
      <c r="H69" s="23">
        <v>42627</v>
      </c>
      <c r="I69" s="52"/>
      <c r="J69" s="52"/>
      <c r="K69" s="52"/>
      <c r="L69" s="52"/>
      <c r="M69" s="52"/>
      <c r="N69">
        <f t="shared" si="7"/>
        <v>1</v>
      </c>
      <c r="O69">
        <f t="shared" si="8"/>
        <v>0</v>
      </c>
      <c r="P69" s="20">
        <f t="shared" ref="P69:P103" si="11">IF(OR(AND(N69=1,G69&gt;16,G69&lt;22),AND(N69=0,G69&gt;16,G69&lt;22)),1,0)</f>
        <v>0</v>
      </c>
      <c r="Q69" s="20">
        <f t="shared" ref="Q69:Q103" si="12">IF(P69+R69=0,1,0)</f>
        <v>1</v>
      </c>
      <c r="R69" s="20">
        <f t="shared" ref="R69:R103" si="13">IF(OR(G69&lt;7,AND(OR(O69=1,T69=1),G69&lt;15)),1,0)</f>
        <v>0</v>
      </c>
      <c r="S69" t="str">
        <f t="shared" si="9"/>
        <v>Semi-Peak</v>
      </c>
      <c r="T69" s="20">
        <f t="shared" si="10"/>
        <v>0</v>
      </c>
      <c r="U69" s="20">
        <v>1</v>
      </c>
    </row>
    <row r="70" spans="1:21" x14ac:dyDescent="0.25">
      <c r="A70">
        <v>2016</v>
      </c>
      <c r="B70">
        <v>9</v>
      </c>
      <c r="C70">
        <v>15</v>
      </c>
      <c r="D70" s="23" t="s">
        <v>56</v>
      </c>
      <c r="E70">
        <v>12</v>
      </c>
      <c r="F70">
        <v>15</v>
      </c>
      <c r="G70">
        <v>13</v>
      </c>
      <c r="H70" s="23">
        <v>42628</v>
      </c>
      <c r="I70" s="52"/>
      <c r="J70" s="52"/>
      <c r="K70" s="52"/>
      <c r="L70" s="52"/>
      <c r="M70" s="52"/>
      <c r="N70">
        <f t="shared" si="7"/>
        <v>1</v>
      </c>
      <c r="O70">
        <f t="shared" si="8"/>
        <v>0</v>
      </c>
      <c r="P70" s="20">
        <f t="shared" si="11"/>
        <v>0</v>
      </c>
      <c r="Q70" s="20">
        <f t="shared" si="12"/>
        <v>1</v>
      </c>
      <c r="R70" s="20">
        <f t="shared" si="13"/>
        <v>0</v>
      </c>
      <c r="S70" t="str">
        <f t="shared" si="9"/>
        <v>Semi-Peak</v>
      </c>
      <c r="T70" s="20">
        <f t="shared" si="10"/>
        <v>0</v>
      </c>
      <c r="U70" s="20">
        <v>1</v>
      </c>
    </row>
    <row r="71" spans="1:21" x14ac:dyDescent="0.25">
      <c r="A71">
        <v>2016</v>
      </c>
      <c r="B71">
        <v>9</v>
      </c>
      <c r="C71">
        <v>15</v>
      </c>
      <c r="D71" s="23" t="s">
        <v>56</v>
      </c>
      <c r="E71">
        <v>13</v>
      </c>
      <c r="F71">
        <v>15</v>
      </c>
      <c r="G71">
        <v>14</v>
      </c>
      <c r="H71" s="23">
        <v>42628</v>
      </c>
      <c r="I71" s="52"/>
      <c r="J71" s="52"/>
      <c r="K71" s="52"/>
      <c r="L71" s="52"/>
      <c r="M71" s="52"/>
      <c r="N71">
        <f t="shared" si="7"/>
        <v>1</v>
      </c>
      <c r="O71">
        <f t="shared" si="8"/>
        <v>0</v>
      </c>
      <c r="P71" s="20">
        <f t="shared" si="11"/>
        <v>0</v>
      </c>
      <c r="Q71" s="20">
        <f t="shared" si="12"/>
        <v>1</v>
      </c>
      <c r="R71" s="20">
        <f t="shared" si="13"/>
        <v>0</v>
      </c>
      <c r="S71" t="str">
        <f t="shared" si="9"/>
        <v>Semi-Peak</v>
      </c>
      <c r="T71" s="20">
        <f t="shared" si="10"/>
        <v>0</v>
      </c>
      <c r="U71" s="20">
        <v>1</v>
      </c>
    </row>
    <row r="72" spans="1:21" x14ac:dyDescent="0.25">
      <c r="A72">
        <v>2016</v>
      </c>
      <c r="B72">
        <v>9</v>
      </c>
      <c r="C72">
        <v>15</v>
      </c>
      <c r="D72" s="23" t="s">
        <v>56</v>
      </c>
      <c r="E72">
        <v>14</v>
      </c>
      <c r="F72">
        <v>15</v>
      </c>
      <c r="G72">
        <v>15</v>
      </c>
      <c r="H72" s="23">
        <v>42628</v>
      </c>
      <c r="I72" s="52"/>
      <c r="J72" s="52"/>
      <c r="K72" s="52"/>
      <c r="L72" s="52"/>
      <c r="M72" s="52"/>
      <c r="N72">
        <f t="shared" si="7"/>
        <v>1</v>
      </c>
      <c r="O72">
        <f t="shared" si="8"/>
        <v>0</v>
      </c>
      <c r="P72" s="20">
        <f t="shared" si="11"/>
        <v>0</v>
      </c>
      <c r="Q72" s="20">
        <f t="shared" si="12"/>
        <v>1</v>
      </c>
      <c r="R72" s="20">
        <f t="shared" si="13"/>
        <v>0</v>
      </c>
      <c r="S72" t="str">
        <f t="shared" si="9"/>
        <v>Semi-Peak</v>
      </c>
      <c r="T72" s="20">
        <f t="shared" si="10"/>
        <v>0</v>
      </c>
      <c r="U72" s="20">
        <v>1</v>
      </c>
    </row>
    <row r="73" spans="1:21" x14ac:dyDescent="0.25">
      <c r="A73">
        <v>2016</v>
      </c>
      <c r="B73">
        <v>9</v>
      </c>
      <c r="C73">
        <v>15</v>
      </c>
      <c r="D73" s="23" t="s">
        <v>56</v>
      </c>
      <c r="E73">
        <v>15</v>
      </c>
      <c r="F73">
        <v>15</v>
      </c>
      <c r="G73">
        <v>16</v>
      </c>
      <c r="H73" s="23">
        <v>42628</v>
      </c>
      <c r="I73" s="52"/>
      <c r="J73" s="52"/>
      <c r="K73" s="52"/>
      <c r="L73" s="52"/>
      <c r="M73" s="52"/>
      <c r="N73">
        <f t="shared" si="7"/>
        <v>1</v>
      </c>
      <c r="O73">
        <f t="shared" si="8"/>
        <v>0</v>
      </c>
      <c r="P73" s="20">
        <f t="shared" si="11"/>
        <v>0</v>
      </c>
      <c r="Q73" s="20">
        <f t="shared" si="12"/>
        <v>1</v>
      </c>
      <c r="R73" s="20">
        <f t="shared" si="13"/>
        <v>0</v>
      </c>
      <c r="S73" t="str">
        <f t="shared" si="9"/>
        <v>Semi-Peak</v>
      </c>
      <c r="T73" s="20">
        <f t="shared" si="10"/>
        <v>0</v>
      </c>
      <c r="U73" s="20">
        <v>1</v>
      </c>
    </row>
    <row r="74" spans="1:21" x14ac:dyDescent="0.25">
      <c r="A74">
        <v>2016</v>
      </c>
      <c r="B74">
        <v>9</v>
      </c>
      <c r="C74">
        <v>15</v>
      </c>
      <c r="D74" s="23" t="s">
        <v>56</v>
      </c>
      <c r="E74">
        <v>16</v>
      </c>
      <c r="F74">
        <v>15</v>
      </c>
      <c r="G74">
        <v>17</v>
      </c>
      <c r="H74" s="23">
        <v>42628</v>
      </c>
      <c r="I74" s="52"/>
      <c r="J74" s="52"/>
      <c r="K74" s="52"/>
      <c r="L74" s="52"/>
      <c r="M74" s="52"/>
      <c r="N74">
        <f t="shared" si="7"/>
        <v>1</v>
      </c>
      <c r="O74">
        <f t="shared" si="8"/>
        <v>0</v>
      </c>
      <c r="P74" s="20">
        <f t="shared" si="11"/>
        <v>1</v>
      </c>
      <c r="Q74" s="20">
        <f t="shared" si="12"/>
        <v>0</v>
      </c>
      <c r="R74" s="20">
        <f t="shared" si="13"/>
        <v>0</v>
      </c>
      <c r="S74" t="str">
        <f t="shared" si="9"/>
        <v>On-Peak</v>
      </c>
      <c r="T74" s="20">
        <f t="shared" si="10"/>
        <v>0</v>
      </c>
      <c r="U74" s="20">
        <v>1</v>
      </c>
    </row>
    <row r="75" spans="1:21" x14ac:dyDescent="0.25">
      <c r="A75">
        <v>2016</v>
      </c>
      <c r="B75">
        <v>9</v>
      </c>
      <c r="C75">
        <v>15</v>
      </c>
      <c r="D75" s="23" t="s">
        <v>56</v>
      </c>
      <c r="E75">
        <v>17</v>
      </c>
      <c r="F75">
        <v>15</v>
      </c>
      <c r="G75">
        <v>18</v>
      </c>
      <c r="H75" s="23">
        <v>42628</v>
      </c>
      <c r="I75" s="52"/>
      <c r="J75" s="52"/>
      <c r="K75" s="52"/>
      <c r="L75" s="52"/>
      <c r="M75" s="52"/>
      <c r="N75">
        <f t="shared" si="7"/>
        <v>1</v>
      </c>
      <c r="O75">
        <f t="shared" si="8"/>
        <v>0</v>
      </c>
      <c r="P75" s="20">
        <f t="shared" si="11"/>
        <v>1</v>
      </c>
      <c r="Q75" s="20">
        <f t="shared" si="12"/>
        <v>0</v>
      </c>
      <c r="R75" s="20">
        <f t="shared" si="13"/>
        <v>0</v>
      </c>
      <c r="S75" t="str">
        <f t="shared" si="9"/>
        <v>On-Peak</v>
      </c>
      <c r="T75" s="20">
        <f t="shared" si="10"/>
        <v>0</v>
      </c>
      <c r="U75" s="20">
        <v>1</v>
      </c>
    </row>
    <row r="76" spans="1:21" x14ac:dyDescent="0.25">
      <c r="A76">
        <v>2016</v>
      </c>
      <c r="B76">
        <v>9</v>
      </c>
      <c r="C76">
        <v>15</v>
      </c>
      <c r="D76" s="23" t="s">
        <v>56</v>
      </c>
      <c r="E76">
        <v>18</v>
      </c>
      <c r="F76">
        <v>15</v>
      </c>
      <c r="G76">
        <v>19</v>
      </c>
      <c r="H76" s="23">
        <v>42628</v>
      </c>
      <c r="I76" s="52"/>
      <c r="J76" s="52"/>
      <c r="K76" s="52"/>
      <c r="L76" s="52"/>
      <c r="M76" s="52"/>
      <c r="N76">
        <f t="shared" si="7"/>
        <v>1</v>
      </c>
      <c r="O76">
        <f t="shared" si="8"/>
        <v>0</v>
      </c>
      <c r="P76" s="20">
        <f t="shared" si="11"/>
        <v>1</v>
      </c>
      <c r="Q76" s="20">
        <f t="shared" si="12"/>
        <v>0</v>
      </c>
      <c r="R76" s="20">
        <f t="shared" si="13"/>
        <v>0</v>
      </c>
      <c r="S76" t="str">
        <f t="shared" si="9"/>
        <v>On-Peak</v>
      </c>
      <c r="T76" s="20">
        <f t="shared" si="10"/>
        <v>0</v>
      </c>
      <c r="U76" s="20">
        <v>1</v>
      </c>
    </row>
    <row r="77" spans="1:21" x14ac:dyDescent="0.25">
      <c r="A77">
        <v>2016</v>
      </c>
      <c r="B77">
        <v>9</v>
      </c>
      <c r="C77">
        <v>15</v>
      </c>
      <c r="D77" s="23" t="s">
        <v>56</v>
      </c>
      <c r="E77">
        <v>19</v>
      </c>
      <c r="F77">
        <v>15</v>
      </c>
      <c r="G77">
        <v>20</v>
      </c>
      <c r="H77" s="23">
        <v>42628</v>
      </c>
      <c r="I77" s="52"/>
      <c r="J77" s="52"/>
      <c r="K77" s="52"/>
      <c r="L77" s="52"/>
      <c r="M77" s="52"/>
      <c r="N77">
        <f t="shared" si="7"/>
        <v>1</v>
      </c>
      <c r="O77">
        <f t="shared" si="8"/>
        <v>0</v>
      </c>
      <c r="P77" s="20">
        <f t="shared" si="11"/>
        <v>1</v>
      </c>
      <c r="Q77" s="20">
        <f t="shared" si="12"/>
        <v>0</v>
      </c>
      <c r="R77" s="20">
        <f t="shared" si="13"/>
        <v>0</v>
      </c>
      <c r="S77" t="str">
        <f t="shared" si="9"/>
        <v>On-Peak</v>
      </c>
      <c r="T77" s="20">
        <f t="shared" si="10"/>
        <v>0</v>
      </c>
      <c r="U77" s="20">
        <v>1</v>
      </c>
    </row>
    <row r="78" spans="1:21" x14ac:dyDescent="0.25">
      <c r="A78">
        <v>2016</v>
      </c>
      <c r="B78">
        <v>9</v>
      </c>
      <c r="C78">
        <v>15</v>
      </c>
      <c r="D78" s="23" t="s">
        <v>56</v>
      </c>
      <c r="E78">
        <v>20</v>
      </c>
      <c r="F78">
        <v>15</v>
      </c>
      <c r="G78">
        <v>21</v>
      </c>
      <c r="H78" s="23">
        <v>42628</v>
      </c>
      <c r="I78" s="52"/>
      <c r="J78" s="52"/>
      <c r="K78" s="52"/>
      <c r="L78" s="52"/>
      <c r="M78" s="52"/>
      <c r="N78">
        <f t="shared" si="7"/>
        <v>1</v>
      </c>
      <c r="O78">
        <f t="shared" si="8"/>
        <v>0</v>
      </c>
      <c r="P78" s="20">
        <f t="shared" si="11"/>
        <v>1</v>
      </c>
      <c r="Q78" s="20">
        <f t="shared" si="12"/>
        <v>0</v>
      </c>
      <c r="R78" s="20">
        <f t="shared" si="13"/>
        <v>0</v>
      </c>
      <c r="S78" t="str">
        <f t="shared" si="9"/>
        <v>On-Peak</v>
      </c>
      <c r="T78" s="20">
        <f t="shared" si="10"/>
        <v>0</v>
      </c>
      <c r="U78" s="20">
        <v>1</v>
      </c>
    </row>
    <row r="79" spans="1:21" x14ac:dyDescent="0.25">
      <c r="A79">
        <v>2016</v>
      </c>
      <c r="B79">
        <v>9</v>
      </c>
      <c r="C79">
        <v>15</v>
      </c>
      <c r="D79" s="23" t="s">
        <v>56</v>
      </c>
      <c r="E79">
        <v>21</v>
      </c>
      <c r="F79">
        <v>15</v>
      </c>
      <c r="G79">
        <v>22</v>
      </c>
      <c r="H79" s="23">
        <v>42628</v>
      </c>
      <c r="I79" s="52"/>
      <c r="J79" s="52"/>
      <c r="K79" s="52"/>
      <c r="L79" s="52"/>
      <c r="M79" s="52"/>
      <c r="N79">
        <f t="shared" si="7"/>
        <v>1</v>
      </c>
      <c r="O79">
        <f t="shared" si="8"/>
        <v>0</v>
      </c>
      <c r="P79" s="20">
        <f t="shared" si="11"/>
        <v>0</v>
      </c>
      <c r="Q79" s="20">
        <f t="shared" si="12"/>
        <v>1</v>
      </c>
      <c r="R79" s="20">
        <f t="shared" si="13"/>
        <v>0</v>
      </c>
      <c r="S79" t="str">
        <f t="shared" si="9"/>
        <v>Semi-Peak</v>
      </c>
      <c r="T79" s="20">
        <f t="shared" si="10"/>
        <v>0</v>
      </c>
      <c r="U79" s="20">
        <v>1</v>
      </c>
    </row>
    <row r="80" spans="1:21" x14ac:dyDescent="0.25">
      <c r="A80">
        <v>2016</v>
      </c>
      <c r="B80">
        <v>9</v>
      </c>
      <c r="C80">
        <v>16</v>
      </c>
      <c r="D80" s="23" t="s">
        <v>57</v>
      </c>
      <c r="E80">
        <v>15</v>
      </c>
      <c r="F80">
        <v>16</v>
      </c>
      <c r="G80">
        <v>16</v>
      </c>
      <c r="H80" s="23">
        <v>42629</v>
      </c>
      <c r="I80" s="52"/>
      <c r="J80" s="52"/>
      <c r="K80" s="52"/>
      <c r="L80" s="52"/>
      <c r="M80" s="52"/>
      <c r="N80">
        <f t="shared" si="7"/>
        <v>1</v>
      </c>
      <c r="O80">
        <f t="shared" si="8"/>
        <v>0</v>
      </c>
      <c r="P80" s="20">
        <f t="shared" si="11"/>
        <v>0</v>
      </c>
      <c r="Q80" s="20">
        <f t="shared" si="12"/>
        <v>1</v>
      </c>
      <c r="R80" s="20">
        <f t="shared" si="13"/>
        <v>0</v>
      </c>
      <c r="S80" t="str">
        <f t="shared" si="9"/>
        <v>Semi-Peak</v>
      </c>
      <c r="T80" s="20">
        <f t="shared" si="10"/>
        <v>0</v>
      </c>
      <c r="U80" s="20">
        <v>1</v>
      </c>
    </row>
    <row r="81" spans="1:21" x14ac:dyDescent="0.25">
      <c r="A81">
        <v>2016</v>
      </c>
      <c r="B81">
        <v>9</v>
      </c>
      <c r="C81">
        <v>16</v>
      </c>
      <c r="D81" s="23" t="s">
        <v>57</v>
      </c>
      <c r="E81">
        <v>16</v>
      </c>
      <c r="F81">
        <v>16</v>
      </c>
      <c r="G81">
        <v>17</v>
      </c>
      <c r="H81" s="23">
        <v>42629</v>
      </c>
      <c r="I81" s="52"/>
      <c r="J81" s="52"/>
      <c r="K81" s="52"/>
      <c r="L81" s="52"/>
      <c r="M81" s="52"/>
      <c r="N81">
        <f t="shared" si="7"/>
        <v>1</v>
      </c>
      <c r="O81">
        <f t="shared" si="8"/>
        <v>0</v>
      </c>
      <c r="P81" s="20">
        <f t="shared" si="11"/>
        <v>1</v>
      </c>
      <c r="Q81" s="20">
        <f t="shared" si="12"/>
        <v>0</v>
      </c>
      <c r="R81" s="20">
        <f t="shared" si="13"/>
        <v>0</v>
      </c>
      <c r="S81" t="str">
        <f t="shared" si="9"/>
        <v>On-Peak</v>
      </c>
      <c r="T81" s="20">
        <f t="shared" si="10"/>
        <v>0</v>
      </c>
      <c r="U81" s="20">
        <v>1</v>
      </c>
    </row>
    <row r="82" spans="1:21" x14ac:dyDescent="0.25">
      <c r="A82">
        <v>2016</v>
      </c>
      <c r="B82">
        <v>9</v>
      </c>
      <c r="C82">
        <v>16</v>
      </c>
      <c r="D82" s="23" t="s">
        <v>57</v>
      </c>
      <c r="E82">
        <v>17</v>
      </c>
      <c r="F82">
        <v>16</v>
      </c>
      <c r="G82">
        <v>18</v>
      </c>
      <c r="H82" s="23">
        <v>42629</v>
      </c>
      <c r="I82" s="52"/>
      <c r="J82" s="52"/>
      <c r="K82" s="52"/>
      <c r="L82" s="52"/>
      <c r="M82" s="52"/>
      <c r="N82">
        <f t="shared" si="7"/>
        <v>1</v>
      </c>
      <c r="O82">
        <f t="shared" si="8"/>
        <v>0</v>
      </c>
      <c r="P82" s="20">
        <f t="shared" si="11"/>
        <v>1</v>
      </c>
      <c r="Q82" s="20">
        <f t="shared" si="12"/>
        <v>0</v>
      </c>
      <c r="R82" s="20">
        <f t="shared" si="13"/>
        <v>0</v>
      </c>
      <c r="S82" t="str">
        <f t="shared" si="9"/>
        <v>On-Peak</v>
      </c>
      <c r="T82" s="20">
        <f t="shared" si="10"/>
        <v>0</v>
      </c>
      <c r="U82" s="20">
        <v>1</v>
      </c>
    </row>
    <row r="83" spans="1:21" x14ac:dyDescent="0.25">
      <c r="A83">
        <v>2016</v>
      </c>
      <c r="B83">
        <v>9</v>
      </c>
      <c r="C83">
        <v>16</v>
      </c>
      <c r="D83" s="23" t="s">
        <v>57</v>
      </c>
      <c r="E83">
        <v>18</v>
      </c>
      <c r="F83">
        <v>16</v>
      </c>
      <c r="G83">
        <v>19</v>
      </c>
      <c r="H83" s="23">
        <v>42629</v>
      </c>
      <c r="I83" s="52"/>
      <c r="J83" s="52"/>
      <c r="K83" s="52"/>
      <c r="L83" s="52"/>
      <c r="M83" s="52"/>
      <c r="N83">
        <f t="shared" si="7"/>
        <v>1</v>
      </c>
      <c r="O83">
        <f t="shared" si="8"/>
        <v>0</v>
      </c>
      <c r="P83" s="20">
        <f t="shared" si="11"/>
        <v>1</v>
      </c>
      <c r="Q83" s="20">
        <f t="shared" si="12"/>
        <v>0</v>
      </c>
      <c r="R83" s="20">
        <f t="shared" si="13"/>
        <v>0</v>
      </c>
      <c r="S83" t="str">
        <f t="shared" si="9"/>
        <v>On-Peak</v>
      </c>
      <c r="T83" s="20">
        <f t="shared" si="10"/>
        <v>0</v>
      </c>
      <c r="U83" s="20">
        <v>1</v>
      </c>
    </row>
    <row r="84" spans="1:21" x14ac:dyDescent="0.25">
      <c r="A84">
        <v>2016</v>
      </c>
      <c r="B84">
        <v>9</v>
      </c>
      <c r="C84">
        <v>16</v>
      </c>
      <c r="D84" s="23" t="s">
        <v>57</v>
      </c>
      <c r="E84">
        <v>19</v>
      </c>
      <c r="F84">
        <v>16</v>
      </c>
      <c r="G84">
        <v>20</v>
      </c>
      <c r="H84" s="23">
        <v>42629</v>
      </c>
      <c r="I84" s="52"/>
      <c r="J84" s="52"/>
      <c r="K84" s="52"/>
      <c r="L84" s="52"/>
      <c r="M84" s="52"/>
      <c r="N84">
        <f t="shared" si="7"/>
        <v>1</v>
      </c>
      <c r="O84">
        <f t="shared" si="8"/>
        <v>0</v>
      </c>
      <c r="P84" s="20">
        <f t="shared" si="11"/>
        <v>1</v>
      </c>
      <c r="Q84" s="20">
        <f t="shared" si="12"/>
        <v>0</v>
      </c>
      <c r="R84" s="20">
        <f t="shared" si="13"/>
        <v>0</v>
      </c>
      <c r="S84" t="str">
        <f t="shared" si="9"/>
        <v>On-Peak</v>
      </c>
      <c r="T84" s="20">
        <f t="shared" si="10"/>
        <v>0</v>
      </c>
      <c r="U84" s="20">
        <v>1</v>
      </c>
    </row>
    <row r="85" spans="1:21" x14ac:dyDescent="0.25">
      <c r="A85">
        <v>2016</v>
      </c>
      <c r="B85">
        <v>9</v>
      </c>
      <c r="C85">
        <v>16</v>
      </c>
      <c r="D85" s="23" t="s">
        <v>57</v>
      </c>
      <c r="E85">
        <v>20</v>
      </c>
      <c r="F85">
        <v>16</v>
      </c>
      <c r="G85">
        <v>21</v>
      </c>
      <c r="H85" s="23">
        <v>42629</v>
      </c>
      <c r="I85" s="52"/>
      <c r="J85" s="52"/>
      <c r="K85" s="52"/>
      <c r="L85" s="52"/>
      <c r="M85" s="52"/>
      <c r="N85">
        <f t="shared" si="7"/>
        <v>1</v>
      </c>
      <c r="O85">
        <f t="shared" si="8"/>
        <v>0</v>
      </c>
      <c r="P85" s="20">
        <f t="shared" si="11"/>
        <v>1</v>
      </c>
      <c r="Q85" s="20">
        <f t="shared" si="12"/>
        <v>0</v>
      </c>
      <c r="R85" s="20">
        <f t="shared" si="13"/>
        <v>0</v>
      </c>
      <c r="S85" t="str">
        <f t="shared" si="9"/>
        <v>On-Peak</v>
      </c>
      <c r="T85" s="20">
        <f t="shared" si="10"/>
        <v>0</v>
      </c>
      <c r="U85" s="20">
        <v>1</v>
      </c>
    </row>
    <row r="86" spans="1:21" x14ac:dyDescent="0.25">
      <c r="A86">
        <v>2016</v>
      </c>
      <c r="B86">
        <v>9</v>
      </c>
      <c r="C86">
        <v>19</v>
      </c>
      <c r="D86" s="23" t="s">
        <v>58</v>
      </c>
      <c r="E86">
        <v>19</v>
      </c>
      <c r="F86">
        <v>19</v>
      </c>
      <c r="G86">
        <v>20</v>
      </c>
      <c r="H86" s="23">
        <v>42632</v>
      </c>
      <c r="I86" s="52"/>
      <c r="J86" s="52"/>
      <c r="K86" s="52"/>
      <c r="L86" s="52"/>
      <c r="M86" s="52"/>
      <c r="N86">
        <f t="shared" si="7"/>
        <v>1</v>
      </c>
      <c r="O86">
        <f t="shared" si="8"/>
        <v>0</v>
      </c>
      <c r="P86" s="20">
        <f t="shared" si="11"/>
        <v>1</v>
      </c>
      <c r="Q86" s="20">
        <f t="shared" si="12"/>
        <v>0</v>
      </c>
      <c r="R86" s="20">
        <f t="shared" si="13"/>
        <v>0</v>
      </c>
      <c r="S86" t="str">
        <f t="shared" si="9"/>
        <v>On-Peak</v>
      </c>
      <c r="T86" s="20">
        <f t="shared" si="10"/>
        <v>0</v>
      </c>
      <c r="U86" s="20">
        <v>1</v>
      </c>
    </row>
    <row r="87" spans="1:21" x14ac:dyDescent="0.25">
      <c r="A87">
        <v>2016</v>
      </c>
      <c r="B87">
        <v>9</v>
      </c>
      <c r="C87">
        <v>19</v>
      </c>
      <c r="D87" s="23" t="s">
        <v>58</v>
      </c>
      <c r="E87">
        <v>20</v>
      </c>
      <c r="F87">
        <v>19</v>
      </c>
      <c r="G87">
        <v>21</v>
      </c>
      <c r="H87" s="23">
        <v>42632</v>
      </c>
      <c r="I87" s="52"/>
      <c r="J87" s="52"/>
      <c r="K87" s="52"/>
      <c r="L87" s="52"/>
      <c r="M87" s="52"/>
      <c r="N87">
        <f t="shared" si="7"/>
        <v>1</v>
      </c>
      <c r="O87">
        <f t="shared" si="8"/>
        <v>0</v>
      </c>
      <c r="P87" s="20">
        <f t="shared" si="11"/>
        <v>1</v>
      </c>
      <c r="Q87" s="20">
        <f t="shared" si="12"/>
        <v>0</v>
      </c>
      <c r="R87" s="20">
        <f t="shared" si="13"/>
        <v>0</v>
      </c>
      <c r="S87" t="str">
        <f t="shared" si="9"/>
        <v>On-Peak</v>
      </c>
      <c r="T87" s="20">
        <f t="shared" si="10"/>
        <v>0</v>
      </c>
      <c r="U87" s="20">
        <v>1</v>
      </c>
    </row>
    <row r="88" spans="1:21" x14ac:dyDescent="0.25">
      <c r="A88">
        <v>2016</v>
      </c>
      <c r="B88">
        <v>9</v>
      </c>
      <c r="C88">
        <v>20</v>
      </c>
      <c r="D88" s="23" t="s">
        <v>59</v>
      </c>
      <c r="E88">
        <v>19</v>
      </c>
      <c r="F88">
        <v>20</v>
      </c>
      <c r="G88">
        <v>20</v>
      </c>
      <c r="H88" s="23">
        <v>42633</v>
      </c>
      <c r="I88" s="52"/>
      <c r="J88" s="52"/>
      <c r="K88" s="52"/>
      <c r="L88" s="52"/>
      <c r="M88" s="52"/>
      <c r="N88">
        <f t="shared" si="7"/>
        <v>1</v>
      </c>
      <c r="O88">
        <f t="shared" si="8"/>
        <v>0</v>
      </c>
      <c r="P88" s="20">
        <f t="shared" si="11"/>
        <v>1</v>
      </c>
      <c r="Q88" s="20">
        <f t="shared" si="12"/>
        <v>0</v>
      </c>
      <c r="R88" s="20">
        <f t="shared" si="13"/>
        <v>0</v>
      </c>
      <c r="S88" t="str">
        <f t="shared" si="9"/>
        <v>On-Peak</v>
      </c>
      <c r="T88" s="20">
        <f t="shared" si="10"/>
        <v>0</v>
      </c>
      <c r="U88" s="20">
        <v>1</v>
      </c>
    </row>
    <row r="89" spans="1:21" x14ac:dyDescent="0.25">
      <c r="A89">
        <v>2016</v>
      </c>
      <c r="B89">
        <v>9</v>
      </c>
      <c r="C89">
        <v>20</v>
      </c>
      <c r="D89" s="23" t="s">
        <v>59</v>
      </c>
      <c r="E89">
        <v>20</v>
      </c>
      <c r="F89">
        <v>20</v>
      </c>
      <c r="G89">
        <v>21</v>
      </c>
      <c r="H89" s="23">
        <v>42633</v>
      </c>
      <c r="I89" s="52"/>
      <c r="J89" s="52"/>
      <c r="K89" s="52"/>
      <c r="L89" s="52"/>
      <c r="M89" s="52"/>
      <c r="N89">
        <f t="shared" si="7"/>
        <v>1</v>
      </c>
      <c r="O89">
        <f t="shared" si="8"/>
        <v>0</v>
      </c>
      <c r="P89" s="20">
        <f t="shared" si="11"/>
        <v>1</v>
      </c>
      <c r="Q89" s="20">
        <f t="shared" si="12"/>
        <v>0</v>
      </c>
      <c r="R89" s="20">
        <f t="shared" si="13"/>
        <v>0</v>
      </c>
      <c r="S89" t="str">
        <f t="shared" si="9"/>
        <v>On-Peak</v>
      </c>
      <c r="T89" s="20">
        <f t="shared" si="10"/>
        <v>0</v>
      </c>
      <c r="U89" s="20">
        <v>1</v>
      </c>
    </row>
    <row r="90" spans="1:21" x14ac:dyDescent="0.25">
      <c r="A90">
        <v>2016</v>
      </c>
      <c r="B90">
        <v>9</v>
      </c>
      <c r="C90">
        <v>21</v>
      </c>
      <c r="D90" s="23" t="s">
        <v>60</v>
      </c>
      <c r="E90">
        <v>19</v>
      </c>
      <c r="F90">
        <v>21</v>
      </c>
      <c r="G90">
        <v>20</v>
      </c>
      <c r="H90" s="23">
        <v>42634</v>
      </c>
      <c r="I90" s="52"/>
      <c r="J90" s="52"/>
      <c r="K90" s="52"/>
      <c r="L90" s="52"/>
      <c r="M90" s="52"/>
      <c r="N90">
        <f t="shared" si="7"/>
        <v>1</v>
      </c>
      <c r="O90">
        <f t="shared" si="8"/>
        <v>0</v>
      </c>
      <c r="P90" s="20">
        <f t="shared" si="11"/>
        <v>1</v>
      </c>
      <c r="Q90" s="20">
        <f t="shared" si="12"/>
        <v>0</v>
      </c>
      <c r="R90" s="20">
        <f t="shared" si="13"/>
        <v>0</v>
      </c>
      <c r="S90" t="str">
        <f t="shared" si="9"/>
        <v>On-Peak</v>
      </c>
      <c r="T90" s="20">
        <f t="shared" si="10"/>
        <v>0</v>
      </c>
      <c r="U90" s="20">
        <v>1</v>
      </c>
    </row>
    <row r="91" spans="1:21" x14ac:dyDescent="0.25">
      <c r="A91">
        <v>2016</v>
      </c>
      <c r="B91">
        <v>9</v>
      </c>
      <c r="C91">
        <v>22</v>
      </c>
      <c r="D91" s="23" t="s">
        <v>61</v>
      </c>
      <c r="E91">
        <v>19</v>
      </c>
      <c r="F91">
        <v>22</v>
      </c>
      <c r="G91">
        <v>20</v>
      </c>
      <c r="H91" s="23">
        <v>42635</v>
      </c>
      <c r="I91" s="52"/>
      <c r="J91" s="52"/>
      <c r="K91" s="52"/>
      <c r="L91" s="52"/>
      <c r="M91" s="52"/>
      <c r="N91">
        <f t="shared" si="7"/>
        <v>1</v>
      </c>
      <c r="O91">
        <f t="shared" si="8"/>
        <v>0</v>
      </c>
      <c r="P91" s="20">
        <f t="shared" si="11"/>
        <v>1</v>
      </c>
      <c r="Q91" s="20">
        <f t="shared" si="12"/>
        <v>0</v>
      </c>
      <c r="R91" s="20">
        <f t="shared" si="13"/>
        <v>0</v>
      </c>
      <c r="S91" t="str">
        <f t="shared" si="9"/>
        <v>On-Peak</v>
      </c>
      <c r="T91" s="20">
        <f t="shared" si="10"/>
        <v>0</v>
      </c>
      <c r="U91" s="20">
        <v>1</v>
      </c>
    </row>
    <row r="92" spans="1:21" x14ac:dyDescent="0.25">
      <c r="A92">
        <v>2016</v>
      </c>
      <c r="B92">
        <v>9</v>
      </c>
      <c r="C92">
        <v>23</v>
      </c>
      <c r="D92" s="23" t="s">
        <v>62</v>
      </c>
      <c r="E92">
        <v>19</v>
      </c>
      <c r="F92">
        <v>23</v>
      </c>
      <c r="G92">
        <v>20</v>
      </c>
      <c r="H92" s="23">
        <v>42636</v>
      </c>
      <c r="I92" s="52"/>
      <c r="J92" s="52"/>
      <c r="K92" s="52"/>
      <c r="L92" s="52"/>
      <c r="M92" s="52"/>
      <c r="N92">
        <f t="shared" si="7"/>
        <v>1</v>
      </c>
      <c r="O92">
        <f t="shared" si="8"/>
        <v>0</v>
      </c>
      <c r="P92" s="20">
        <f t="shared" si="11"/>
        <v>1</v>
      </c>
      <c r="Q92" s="20">
        <f t="shared" si="12"/>
        <v>0</v>
      </c>
      <c r="R92" s="20">
        <f t="shared" si="13"/>
        <v>0</v>
      </c>
      <c r="S92" t="str">
        <f t="shared" si="9"/>
        <v>On-Peak</v>
      </c>
      <c r="T92" s="20">
        <f t="shared" si="10"/>
        <v>0</v>
      </c>
      <c r="U92" s="20">
        <v>1</v>
      </c>
    </row>
    <row r="93" spans="1:21" x14ac:dyDescent="0.25">
      <c r="A93">
        <v>2016</v>
      </c>
      <c r="B93">
        <v>9</v>
      </c>
      <c r="C93">
        <v>23</v>
      </c>
      <c r="D93" s="23" t="s">
        <v>62</v>
      </c>
      <c r="E93">
        <v>20</v>
      </c>
      <c r="F93">
        <v>23</v>
      </c>
      <c r="G93">
        <v>21</v>
      </c>
      <c r="H93" s="23">
        <v>42636</v>
      </c>
      <c r="I93" s="52"/>
      <c r="J93" s="52"/>
      <c r="K93" s="52"/>
      <c r="L93" s="52"/>
      <c r="M93" s="52"/>
      <c r="N93">
        <f t="shared" si="7"/>
        <v>1</v>
      </c>
      <c r="O93">
        <f t="shared" si="8"/>
        <v>0</v>
      </c>
      <c r="P93" s="20">
        <f t="shared" si="11"/>
        <v>1</v>
      </c>
      <c r="Q93" s="20">
        <f t="shared" si="12"/>
        <v>0</v>
      </c>
      <c r="R93" s="20">
        <f t="shared" si="13"/>
        <v>0</v>
      </c>
      <c r="S93" t="str">
        <f t="shared" si="9"/>
        <v>On-Peak</v>
      </c>
      <c r="T93" s="20">
        <f t="shared" si="10"/>
        <v>0</v>
      </c>
      <c r="U93" s="20">
        <v>1</v>
      </c>
    </row>
    <row r="94" spans="1:21" x14ac:dyDescent="0.25">
      <c r="A94">
        <v>2016</v>
      </c>
      <c r="B94">
        <v>9</v>
      </c>
      <c r="C94">
        <v>24</v>
      </c>
      <c r="D94" s="23" t="s">
        <v>63</v>
      </c>
      <c r="E94">
        <v>19</v>
      </c>
      <c r="F94">
        <v>24</v>
      </c>
      <c r="G94">
        <v>20</v>
      </c>
      <c r="H94" s="23">
        <v>42637</v>
      </c>
      <c r="I94" s="52"/>
      <c r="J94" s="52"/>
      <c r="K94" s="52"/>
      <c r="L94" s="52"/>
      <c r="M94" s="52"/>
      <c r="N94">
        <f t="shared" si="7"/>
        <v>1</v>
      </c>
      <c r="O94">
        <f t="shared" si="8"/>
        <v>1</v>
      </c>
      <c r="P94" s="20">
        <f t="shared" si="11"/>
        <v>1</v>
      </c>
      <c r="Q94" s="20">
        <f t="shared" si="12"/>
        <v>0</v>
      </c>
      <c r="R94" s="20">
        <f t="shared" si="13"/>
        <v>0</v>
      </c>
      <c r="S94" t="str">
        <f t="shared" si="9"/>
        <v>On-Peak</v>
      </c>
      <c r="T94" s="20">
        <f t="shared" si="10"/>
        <v>0</v>
      </c>
      <c r="U94" s="20">
        <v>1</v>
      </c>
    </row>
    <row r="95" spans="1:21" x14ac:dyDescent="0.25">
      <c r="A95">
        <v>2016</v>
      </c>
      <c r="B95">
        <v>9</v>
      </c>
      <c r="C95">
        <v>24</v>
      </c>
      <c r="D95" s="23" t="s">
        <v>63</v>
      </c>
      <c r="E95">
        <v>20</v>
      </c>
      <c r="F95">
        <v>24</v>
      </c>
      <c r="G95">
        <v>21</v>
      </c>
      <c r="H95" s="23">
        <v>42637</v>
      </c>
      <c r="I95" s="52"/>
      <c r="J95" s="52"/>
      <c r="K95" s="52"/>
      <c r="L95" s="52"/>
      <c r="M95" s="52"/>
      <c r="N95">
        <f t="shared" si="7"/>
        <v>1</v>
      </c>
      <c r="O95">
        <f t="shared" si="8"/>
        <v>1</v>
      </c>
      <c r="P95" s="20">
        <f t="shared" si="11"/>
        <v>1</v>
      </c>
      <c r="Q95" s="20">
        <f t="shared" si="12"/>
        <v>0</v>
      </c>
      <c r="R95" s="20">
        <f t="shared" si="13"/>
        <v>0</v>
      </c>
      <c r="S95" t="str">
        <f t="shared" si="9"/>
        <v>On-Peak</v>
      </c>
      <c r="T95" s="20">
        <f t="shared" si="10"/>
        <v>0</v>
      </c>
      <c r="U95" s="20">
        <v>1</v>
      </c>
    </row>
    <row r="96" spans="1:21" x14ac:dyDescent="0.25">
      <c r="A96">
        <v>2016</v>
      </c>
      <c r="B96">
        <v>9</v>
      </c>
      <c r="C96">
        <v>25</v>
      </c>
      <c r="D96" s="23" t="s">
        <v>64</v>
      </c>
      <c r="E96">
        <v>19</v>
      </c>
      <c r="F96">
        <v>25</v>
      </c>
      <c r="G96">
        <v>20</v>
      </c>
      <c r="H96" s="23">
        <v>42638</v>
      </c>
      <c r="I96" s="52"/>
      <c r="J96" s="52"/>
      <c r="K96" s="52"/>
      <c r="L96" s="52"/>
      <c r="M96" s="52"/>
      <c r="N96">
        <f t="shared" si="7"/>
        <v>1</v>
      </c>
      <c r="O96">
        <f t="shared" si="8"/>
        <v>1</v>
      </c>
      <c r="P96" s="20">
        <f t="shared" si="11"/>
        <v>1</v>
      </c>
      <c r="Q96" s="20">
        <f t="shared" si="12"/>
        <v>0</v>
      </c>
      <c r="R96" s="20">
        <f t="shared" si="13"/>
        <v>0</v>
      </c>
      <c r="S96" t="str">
        <f t="shared" si="9"/>
        <v>On-Peak</v>
      </c>
      <c r="T96" s="20">
        <f t="shared" si="10"/>
        <v>0</v>
      </c>
      <c r="U96" s="20">
        <v>1</v>
      </c>
    </row>
    <row r="97" spans="1:21" x14ac:dyDescent="0.25">
      <c r="A97">
        <v>2016</v>
      </c>
      <c r="B97">
        <v>9</v>
      </c>
      <c r="C97">
        <v>25</v>
      </c>
      <c r="D97" s="23" t="s">
        <v>64</v>
      </c>
      <c r="E97">
        <v>20</v>
      </c>
      <c r="F97">
        <v>25</v>
      </c>
      <c r="G97">
        <v>21</v>
      </c>
      <c r="H97" s="23">
        <v>42638</v>
      </c>
      <c r="I97" s="52"/>
      <c r="J97" s="52"/>
      <c r="K97" s="52"/>
      <c r="L97" s="52"/>
      <c r="M97" s="52"/>
      <c r="N97">
        <f t="shared" si="7"/>
        <v>1</v>
      </c>
      <c r="O97">
        <f t="shared" si="8"/>
        <v>1</v>
      </c>
      <c r="P97" s="20">
        <f t="shared" si="11"/>
        <v>1</v>
      </c>
      <c r="Q97" s="20">
        <f t="shared" si="12"/>
        <v>0</v>
      </c>
      <c r="R97" s="20">
        <f t="shared" si="13"/>
        <v>0</v>
      </c>
      <c r="S97" t="str">
        <f t="shared" si="9"/>
        <v>On-Peak</v>
      </c>
      <c r="T97" s="20">
        <f t="shared" si="10"/>
        <v>0</v>
      </c>
      <c r="U97" s="20">
        <v>1</v>
      </c>
    </row>
    <row r="98" spans="1:21" x14ac:dyDescent="0.25">
      <c r="A98">
        <v>2016</v>
      </c>
      <c r="B98">
        <v>9</v>
      </c>
      <c r="C98">
        <v>26</v>
      </c>
      <c r="D98" s="23" t="s">
        <v>65</v>
      </c>
      <c r="E98">
        <v>19</v>
      </c>
      <c r="F98">
        <v>26</v>
      </c>
      <c r="G98">
        <v>20</v>
      </c>
      <c r="H98" s="23">
        <v>42639</v>
      </c>
      <c r="I98" s="52"/>
      <c r="J98" s="52"/>
      <c r="K98" s="52"/>
      <c r="L98" s="52"/>
      <c r="M98" s="52"/>
      <c r="N98">
        <f t="shared" si="7"/>
        <v>1</v>
      </c>
      <c r="O98">
        <f t="shared" si="8"/>
        <v>0</v>
      </c>
      <c r="P98" s="20">
        <f t="shared" si="11"/>
        <v>1</v>
      </c>
      <c r="Q98" s="20">
        <f t="shared" si="12"/>
        <v>0</v>
      </c>
      <c r="R98" s="20">
        <f t="shared" si="13"/>
        <v>0</v>
      </c>
      <c r="S98" t="str">
        <f t="shared" si="9"/>
        <v>On-Peak</v>
      </c>
      <c r="T98" s="20">
        <f t="shared" si="10"/>
        <v>0</v>
      </c>
      <c r="U98" s="20">
        <v>1</v>
      </c>
    </row>
    <row r="99" spans="1:21" x14ac:dyDescent="0.25">
      <c r="A99">
        <v>2016</v>
      </c>
      <c r="B99">
        <v>9</v>
      </c>
      <c r="C99">
        <v>26</v>
      </c>
      <c r="D99" s="23" t="s">
        <v>65</v>
      </c>
      <c r="E99">
        <v>20</v>
      </c>
      <c r="F99">
        <v>26</v>
      </c>
      <c r="G99">
        <v>21</v>
      </c>
      <c r="H99" s="23">
        <v>42639</v>
      </c>
      <c r="I99" s="52"/>
      <c r="J99" s="52"/>
      <c r="K99" s="52"/>
      <c r="L99" s="52"/>
      <c r="M99" s="52"/>
      <c r="N99">
        <f t="shared" si="7"/>
        <v>1</v>
      </c>
      <c r="O99">
        <f t="shared" si="8"/>
        <v>0</v>
      </c>
      <c r="P99" s="20">
        <f t="shared" si="11"/>
        <v>1</v>
      </c>
      <c r="Q99" s="20">
        <f t="shared" si="12"/>
        <v>0</v>
      </c>
      <c r="R99" s="20">
        <f t="shared" si="13"/>
        <v>0</v>
      </c>
      <c r="S99" t="str">
        <f t="shared" si="9"/>
        <v>On-Peak</v>
      </c>
      <c r="T99" s="20">
        <f t="shared" si="10"/>
        <v>0</v>
      </c>
      <c r="U99" s="20">
        <v>1</v>
      </c>
    </row>
    <row r="100" spans="1:21" x14ac:dyDescent="0.25">
      <c r="A100">
        <v>2016</v>
      </c>
      <c r="B100">
        <v>9</v>
      </c>
      <c r="C100">
        <v>27</v>
      </c>
      <c r="D100" s="23" t="s">
        <v>66</v>
      </c>
      <c r="E100">
        <v>19</v>
      </c>
      <c r="F100">
        <v>27</v>
      </c>
      <c r="G100">
        <v>20</v>
      </c>
      <c r="H100" s="23">
        <v>42640</v>
      </c>
      <c r="I100" s="52"/>
      <c r="J100" s="52"/>
      <c r="K100" s="52"/>
      <c r="L100" s="52"/>
      <c r="M100" s="52"/>
      <c r="N100">
        <f t="shared" si="7"/>
        <v>1</v>
      </c>
      <c r="O100">
        <f t="shared" si="8"/>
        <v>0</v>
      </c>
      <c r="P100" s="20">
        <f t="shared" si="11"/>
        <v>1</v>
      </c>
      <c r="Q100" s="20">
        <f t="shared" si="12"/>
        <v>0</v>
      </c>
      <c r="R100" s="20">
        <f t="shared" si="13"/>
        <v>0</v>
      </c>
      <c r="S100" t="str">
        <f t="shared" si="9"/>
        <v>On-Peak</v>
      </c>
      <c r="T100" s="20">
        <f t="shared" si="10"/>
        <v>0</v>
      </c>
      <c r="U100" s="20">
        <v>1</v>
      </c>
    </row>
    <row r="101" spans="1:21" x14ac:dyDescent="0.25">
      <c r="A101">
        <v>2016</v>
      </c>
      <c r="B101">
        <v>9</v>
      </c>
      <c r="C101">
        <v>28</v>
      </c>
      <c r="D101" s="23" t="s">
        <v>67</v>
      </c>
      <c r="E101">
        <v>19</v>
      </c>
      <c r="F101">
        <v>28</v>
      </c>
      <c r="G101">
        <v>20</v>
      </c>
      <c r="H101" s="23">
        <v>42641</v>
      </c>
      <c r="I101" s="52"/>
      <c r="J101" s="52"/>
      <c r="K101" s="52"/>
      <c r="L101" s="52"/>
      <c r="M101" s="52"/>
      <c r="N101">
        <f t="shared" si="7"/>
        <v>1</v>
      </c>
      <c r="O101">
        <f t="shared" si="8"/>
        <v>0</v>
      </c>
      <c r="P101" s="20">
        <f t="shared" si="11"/>
        <v>1</v>
      </c>
      <c r="Q101" s="20">
        <f t="shared" si="12"/>
        <v>0</v>
      </c>
      <c r="R101" s="20">
        <f t="shared" si="13"/>
        <v>0</v>
      </c>
      <c r="S101" t="str">
        <f t="shared" si="9"/>
        <v>On-Peak</v>
      </c>
      <c r="T101" s="20">
        <f t="shared" si="10"/>
        <v>0</v>
      </c>
      <c r="U101" s="20">
        <v>1</v>
      </c>
    </row>
    <row r="102" spans="1:21" x14ac:dyDescent="0.25">
      <c r="A102">
        <v>2016</v>
      </c>
      <c r="B102">
        <v>10</v>
      </c>
      <c r="C102">
        <v>17</v>
      </c>
      <c r="D102" s="23" t="s">
        <v>68</v>
      </c>
      <c r="E102">
        <v>18</v>
      </c>
      <c r="F102">
        <v>17</v>
      </c>
      <c r="G102">
        <v>19</v>
      </c>
      <c r="H102" s="23">
        <v>42660</v>
      </c>
      <c r="I102" s="52"/>
      <c r="J102" s="52"/>
      <c r="K102" s="52"/>
      <c r="L102" s="52"/>
      <c r="M102" s="52"/>
      <c r="N102">
        <f t="shared" si="7"/>
        <v>1</v>
      </c>
      <c r="O102">
        <f t="shared" si="8"/>
        <v>0</v>
      </c>
      <c r="P102" s="20">
        <f t="shared" si="11"/>
        <v>1</v>
      </c>
      <c r="Q102" s="20">
        <f t="shared" si="12"/>
        <v>0</v>
      </c>
      <c r="R102" s="20">
        <f t="shared" si="13"/>
        <v>0</v>
      </c>
      <c r="S102" t="str">
        <f t="shared" si="9"/>
        <v>On-Peak</v>
      </c>
      <c r="T102" s="20">
        <f t="shared" si="10"/>
        <v>0</v>
      </c>
      <c r="U102" s="20">
        <v>1</v>
      </c>
    </row>
    <row r="103" spans="1:21" x14ac:dyDescent="0.25">
      <c r="A103">
        <v>2016</v>
      </c>
      <c r="B103">
        <v>10</v>
      </c>
      <c r="C103">
        <v>17</v>
      </c>
      <c r="D103" s="23" t="s">
        <v>68</v>
      </c>
      <c r="E103">
        <v>19</v>
      </c>
      <c r="F103">
        <v>17</v>
      </c>
      <c r="G103">
        <v>20</v>
      </c>
      <c r="H103" s="23">
        <v>42660</v>
      </c>
      <c r="I103" s="52"/>
      <c r="J103" s="52"/>
      <c r="K103" s="52"/>
      <c r="L103" s="52"/>
      <c r="M103" s="52"/>
      <c r="N103">
        <f t="shared" si="7"/>
        <v>1</v>
      </c>
      <c r="O103">
        <f t="shared" si="8"/>
        <v>0</v>
      </c>
      <c r="P103" s="20">
        <f t="shared" si="11"/>
        <v>1</v>
      </c>
      <c r="Q103" s="20">
        <f t="shared" si="12"/>
        <v>0</v>
      </c>
      <c r="R103" s="20">
        <f t="shared" si="13"/>
        <v>0</v>
      </c>
      <c r="S103" t="str">
        <f t="shared" si="9"/>
        <v>On-Peak</v>
      </c>
      <c r="T103" s="20">
        <f t="shared" si="10"/>
        <v>0</v>
      </c>
      <c r="U103" s="20">
        <v>1</v>
      </c>
    </row>
  </sheetData>
  <mergeCells count="1">
    <mergeCell ref="P2:S2"/>
  </mergeCells>
  <pageMargins left="0.7" right="0.7" top="0.75" bottom="0.75" header="0.3" footer="0.3"/>
  <pageSetup scale="4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B3111-73B1-47E4-9EE7-A5411DBB7379}">
  <dimension ref="A1:M103"/>
  <sheetViews>
    <sheetView workbookViewId="0">
      <selection activeCell="I3" sqref="I3:I103"/>
    </sheetView>
  </sheetViews>
  <sheetFormatPr defaultRowHeight="15" x14ac:dyDescent="0.25"/>
  <cols>
    <col min="1" max="1" width="10.42578125" bestFit="1" customWidth="1"/>
    <col min="2" max="2" width="5" bestFit="1" customWidth="1"/>
    <col min="3" max="3" width="6.42578125" bestFit="1" customWidth="1"/>
    <col min="4" max="4" width="7.85546875" bestFit="1" customWidth="1"/>
    <col min="6" max="6" width="6.85546875" bestFit="1" customWidth="1"/>
    <col min="7" max="7" width="7.140625" bestFit="1" customWidth="1"/>
    <col min="8" max="8" width="12.42578125" bestFit="1" customWidth="1"/>
    <col min="9" max="9" width="8.7109375" bestFit="1" customWidth="1"/>
    <col min="10" max="10" width="7.5703125" bestFit="1" customWidth="1"/>
    <col min="11" max="11" width="7.85546875" bestFit="1" customWidth="1"/>
    <col min="12" max="12" width="13.140625" bestFit="1" customWidth="1"/>
    <col min="13" max="13" width="14.28515625" bestFit="1" customWidth="1"/>
  </cols>
  <sheetData>
    <row r="1" spans="1:13" ht="15.75" x14ac:dyDescent="0.25">
      <c r="A1" s="41"/>
    </row>
    <row r="2" spans="1:13" x14ac:dyDescent="0.25">
      <c r="A2" s="15" t="s">
        <v>5</v>
      </c>
      <c r="B2" s="16" t="s">
        <v>6</v>
      </c>
      <c r="C2" s="16" t="s">
        <v>3</v>
      </c>
      <c r="D2" s="16" t="s">
        <v>7</v>
      </c>
      <c r="E2" s="16" t="s">
        <v>8</v>
      </c>
      <c r="F2" s="16" t="s">
        <v>72</v>
      </c>
      <c r="G2" s="16" t="s">
        <v>9</v>
      </c>
      <c r="H2" s="16" t="s">
        <v>73</v>
      </c>
      <c r="I2" s="17" t="s">
        <v>74</v>
      </c>
      <c r="J2" s="15" t="s">
        <v>17</v>
      </c>
      <c r="K2" s="16" t="s">
        <v>18</v>
      </c>
      <c r="L2" s="16" t="s">
        <v>19</v>
      </c>
      <c r="M2" s="17" t="s">
        <v>20</v>
      </c>
    </row>
    <row r="3" spans="1:13" x14ac:dyDescent="0.25">
      <c r="A3" s="35">
        <v>43960</v>
      </c>
      <c r="B3" s="12">
        <v>15</v>
      </c>
      <c r="C3" s="12">
        <v>5</v>
      </c>
      <c r="D3" s="12">
        <v>1</v>
      </c>
      <c r="E3" s="12">
        <v>1</v>
      </c>
      <c r="F3" s="12">
        <v>0</v>
      </c>
      <c r="G3" s="12">
        <v>0</v>
      </c>
      <c r="H3" s="12">
        <v>-1.296349438484534</v>
      </c>
      <c r="I3" s="53"/>
      <c r="J3" s="11">
        <v>0</v>
      </c>
      <c r="K3" s="12">
        <v>1</v>
      </c>
      <c r="L3" s="12">
        <v>0</v>
      </c>
      <c r="M3" s="14" t="s">
        <v>18</v>
      </c>
    </row>
    <row r="4" spans="1:13" x14ac:dyDescent="0.25">
      <c r="A4" s="35">
        <v>43981</v>
      </c>
      <c r="B4" s="12">
        <v>15</v>
      </c>
      <c r="C4" s="12">
        <v>5</v>
      </c>
      <c r="D4" s="12">
        <v>1</v>
      </c>
      <c r="E4" s="12">
        <v>1</v>
      </c>
      <c r="F4" s="12">
        <v>0</v>
      </c>
      <c r="G4" s="12">
        <v>0</v>
      </c>
      <c r="H4" s="12">
        <v>-1.2539755256238403</v>
      </c>
      <c r="I4" s="53"/>
      <c r="J4" s="11">
        <v>0</v>
      </c>
      <c r="K4" s="12">
        <v>1</v>
      </c>
      <c r="L4" s="12">
        <v>0</v>
      </c>
      <c r="M4" s="14" t="s">
        <v>18</v>
      </c>
    </row>
    <row r="5" spans="1:13" x14ac:dyDescent="0.25">
      <c r="A5" s="35">
        <v>43974</v>
      </c>
      <c r="B5" s="12">
        <v>15</v>
      </c>
      <c r="C5" s="12">
        <v>5</v>
      </c>
      <c r="D5" s="12">
        <v>1</v>
      </c>
      <c r="E5" s="12">
        <v>1</v>
      </c>
      <c r="F5" s="12">
        <v>0</v>
      </c>
      <c r="G5" s="12">
        <v>0</v>
      </c>
      <c r="H5" s="12">
        <v>-1.2440813174542029</v>
      </c>
      <c r="I5" s="53"/>
      <c r="J5" s="11">
        <v>0</v>
      </c>
      <c r="K5" s="12">
        <v>1</v>
      </c>
      <c r="L5" s="12">
        <v>0</v>
      </c>
      <c r="M5" s="14" t="s">
        <v>18</v>
      </c>
    </row>
    <row r="6" spans="1:13" x14ac:dyDescent="0.25">
      <c r="A6" s="35">
        <v>43960</v>
      </c>
      <c r="B6" s="12">
        <v>14</v>
      </c>
      <c r="C6" s="12">
        <v>5</v>
      </c>
      <c r="D6" s="12">
        <v>1</v>
      </c>
      <c r="E6" s="12">
        <v>1</v>
      </c>
      <c r="F6" s="12">
        <v>0</v>
      </c>
      <c r="G6" s="12">
        <v>0</v>
      </c>
      <c r="H6" s="12">
        <v>-1.2280789573183841</v>
      </c>
      <c r="I6" s="53"/>
      <c r="J6" s="11">
        <v>0</v>
      </c>
      <c r="K6" s="12">
        <v>0</v>
      </c>
      <c r="L6" s="12">
        <v>1</v>
      </c>
      <c r="M6" s="14" t="s">
        <v>19</v>
      </c>
    </row>
    <row r="7" spans="1:13" x14ac:dyDescent="0.25">
      <c r="A7" s="35">
        <v>43932</v>
      </c>
      <c r="B7" s="12">
        <v>15</v>
      </c>
      <c r="C7" s="12">
        <v>4</v>
      </c>
      <c r="D7" s="12">
        <v>0</v>
      </c>
      <c r="E7" s="12">
        <v>1</v>
      </c>
      <c r="F7" s="12">
        <v>0</v>
      </c>
      <c r="G7" s="12">
        <v>0</v>
      </c>
      <c r="H7" s="12">
        <v>-1.2046420247560714</v>
      </c>
      <c r="I7" s="53"/>
      <c r="J7" s="11">
        <v>0</v>
      </c>
      <c r="K7" s="12">
        <v>1</v>
      </c>
      <c r="L7" s="12">
        <v>0</v>
      </c>
      <c r="M7" s="14" t="s">
        <v>18</v>
      </c>
    </row>
    <row r="8" spans="1:13" x14ac:dyDescent="0.25">
      <c r="A8" s="35">
        <v>43981</v>
      </c>
      <c r="B8" s="12">
        <v>14</v>
      </c>
      <c r="C8" s="12">
        <v>5</v>
      </c>
      <c r="D8" s="12">
        <v>1</v>
      </c>
      <c r="E8" s="12">
        <v>1</v>
      </c>
      <c r="F8" s="12">
        <v>0</v>
      </c>
      <c r="G8" s="12">
        <v>0</v>
      </c>
      <c r="H8" s="12">
        <v>-1.165250132589253</v>
      </c>
      <c r="I8" s="53"/>
      <c r="J8" s="11">
        <v>0</v>
      </c>
      <c r="K8" s="12">
        <v>0</v>
      </c>
      <c r="L8" s="12">
        <v>1</v>
      </c>
      <c r="M8" s="14" t="s">
        <v>19</v>
      </c>
    </row>
    <row r="9" spans="1:13" x14ac:dyDescent="0.25">
      <c r="A9" s="35">
        <v>43953</v>
      </c>
      <c r="B9" s="12">
        <v>15</v>
      </c>
      <c r="C9" s="12">
        <v>5</v>
      </c>
      <c r="D9" s="12">
        <v>1</v>
      </c>
      <c r="E9" s="12">
        <v>1</v>
      </c>
      <c r="F9" s="12">
        <v>0</v>
      </c>
      <c r="G9" s="12">
        <v>0</v>
      </c>
      <c r="H9" s="12">
        <v>-1.162829599077351</v>
      </c>
      <c r="I9" s="53"/>
      <c r="J9" s="11">
        <v>0</v>
      </c>
      <c r="K9" s="12">
        <v>1</v>
      </c>
      <c r="L9" s="12">
        <v>0</v>
      </c>
      <c r="M9" s="14" t="s">
        <v>18</v>
      </c>
    </row>
    <row r="10" spans="1:13" x14ac:dyDescent="0.25">
      <c r="A10" s="35">
        <v>43932</v>
      </c>
      <c r="B10" s="12">
        <v>14</v>
      </c>
      <c r="C10" s="12">
        <v>4</v>
      </c>
      <c r="D10" s="12">
        <v>0</v>
      </c>
      <c r="E10" s="12">
        <v>1</v>
      </c>
      <c r="F10" s="12">
        <v>0</v>
      </c>
      <c r="G10" s="12">
        <v>0</v>
      </c>
      <c r="H10" s="12">
        <v>-1.1647608118833224</v>
      </c>
      <c r="I10" s="53"/>
      <c r="J10" s="11">
        <v>0</v>
      </c>
      <c r="K10" s="12">
        <v>0</v>
      </c>
      <c r="L10" s="12">
        <v>1</v>
      </c>
      <c r="M10" s="14" t="s">
        <v>19</v>
      </c>
    </row>
    <row r="11" spans="1:13" x14ac:dyDescent="0.25">
      <c r="A11" s="35">
        <v>43974</v>
      </c>
      <c r="B11" s="12">
        <v>14</v>
      </c>
      <c r="C11" s="12">
        <v>5</v>
      </c>
      <c r="D11" s="12">
        <v>1</v>
      </c>
      <c r="E11" s="12">
        <v>1</v>
      </c>
      <c r="F11" s="12">
        <v>0</v>
      </c>
      <c r="G11" s="12">
        <v>0</v>
      </c>
      <c r="H11" s="12">
        <v>-1.1590870301713545</v>
      </c>
      <c r="I11" s="53"/>
      <c r="J11" s="11">
        <v>0</v>
      </c>
      <c r="K11" s="12">
        <v>0</v>
      </c>
      <c r="L11" s="12">
        <v>1</v>
      </c>
      <c r="M11" s="14" t="s">
        <v>19</v>
      </c>
    </row>
    <row r="12" spans="1:13" x14ac:dyDescent="0.25">
      <c r="A12" s="35">
        <v>43960</v>
      </c>
      <c r="B12" s="12">
        <v>13</v>
      </c>
      <c r="C12" s="12">
        <v>5</v>
      </c>
      <c r="D12" s="12">
        <v>1</v>
      </c>
      <c r="E12" s="12">
        <v>1</v>
      </c>
      <c r="F12" s="12">
        <v>0</v>
      </c>
      <c r="G12" s="12">
        <v>0</v>
      </c>
      <c r="H12" s="12">
        <v>-1.142271722888154</v>
      </c>
      <c r="I12" s="53"/>
      <c r="J12" s="11">
        <v>0</v>
      </c>
      <c r="K12" s="12">
        <v>0</v>
      </c>
      <c r="L12" s="12">
        <v>1</v>
      </c>
      <c r="M12" s="14" t="s">
        <v>19</v>
      </c>
    </row>
    <row r="13" spans="1:13" x14ac:dyDescent="0.25">
      <c r="A13" s="35">
        <v>43925</v>
      </c>
      <c r="B13" s="12">
        <v>14</v>
      </c>
      <c r="C13" s="12">
        <v>4</v>
      </c>
      <c r="D13" s="12">
        <v>0</v>
      </c>
      <c r="E13" s="12">
        <v>1</v>
      </c>
      <c r="F13" s="12">
        <v>0</v>
      </c>
      <c r="G13" s="12">
        <v>0</v>
      </c>
      <c r="H13" s="12">
        <v>-1.1366778122169099</v>
      </c>
      <c r="I13" s="53"/>
      <c r="J13" s="11">
        <v>0</v>
      </c>
      <c r="K13" s="12">
        <v>0</v>
      </c>
      <c r="L13" s="12">
        <v>1</v>
      </c>
      <c r="M13" s="14" t="s">
        <v>19</v>
      </c>
    </row>
    <row r="14" spans="1:13" x14ac:dyDescent="0.25">
      <c r="A14" s="35">
        <v>43946</v>
      </c>
      <c r="B14" s="12">
        <v>15</v>
      </c>
      <c r="C14" s="12">
        <v>4</v>
      </c>
      <c r="D14" s="12">
        <v>0</v>
      </c>
      <c r="E14" s="12">
        <v>1</v>
      </c>
      <c r="F14" s="12">
        <v>0</v>
      </c>
      <c r="G14" s="12">
        <v>0</v>
      </c>
      <c r="H14" s="12">
        <v>-1.1288813366302259</v>
      </c>
      <c r="I14" s="53"/>
      <c r="J14" s="11">
        <v>0</v>
      </c>
      <c r="K14" s="12">
        <v>1</v>
      </c>
      <c r="L14" s="12">
        <v>0</v>
      </c>
      <c r="M14" s="14" t="s">
        <v>18</v>
      </c>
    </row>
    <row r="15" spans="1:13" x14ac:dyDescent="0.25">
      <c r="A15" s="35">
        <v>43953</v>
      </c>
      <c r="B15" s="12">
        <v>14</v>
      </c>
      <c r="C15" s="12">
        <v>5</v>
      </c>
      <c r="D15" s="12">
        <v>1</v>
      </c>
      <c r="E15" s="12">
        <v>1</v>
      </c>
      <c r="F15" s="12">
        <v>0</v>
      </c>
      <c r="G15" s="12">
        <v>0</v>
      </c>
      <c r="H15" s="12">
        <v>-1.1239494882287397</v>
      </c>
      <c r="I15" s="53"/>
      <c r="J15" s="11">
        <v>0</v>
      </c>
      <c r="K15" s="12">
        <v>0</v>
      </c>
      <c r="L15" s="12">
        <v>1</v>
      </c>
      <c r="M15" s="14" t="s">
        <v>19</v>
      </c>
    </row>
    <row r="16" spans="1:13" x14ac:dyDescent="0.25">
      <c r="A16" s="35">
        <v>43946</v>
      </c>
      <c r="B16" s="12">
        <v>14</v>
      </c>
      <c r="C16" s="12">
        <v>4</v>
      </c>
      <c r="D16" s="12">
        <v>0</v>
      </c>
      <c r="E16" s="12">
        <v>1</v>
      </c>
      <c r="F16" s="12">
        <v>0</v>
      </c>
      <c r="G16" s="12">
        <v>0</v>
      </c>
      <c r="H16" s="12">
        <v>-1.1074286721669355</v>
      </c>
      <c r="I16" s="53"/>
      <c r="J16" s="11">
        <v>0</v>
      </c>
      <c r="K16" s="12">
        <v>0</v>
      </c>
      <c r="L16" s="12">
        <v>1</v>
      </c>
      <c r="M16" s="14" t="s">
        <v>19</v>
      </c>
    </row>
    <row r="17" spans="1:13" x14ac:dyDescent="0.25">
      <c r="A17" s="35">
        <v>43925</v>
      </c>
      <c r="B17" s="12">
        <v>15</v>
      </c>
      <c r="C17" s="12">
        <v>4</v>
      </c>
      <c r="D17" s="12">
        <v>0</v>
      </c>
      <c r="E17" s="12">
        <v>1</v>
      </c>
      <c r="F17" s="12">
        <v>0</v>
      </c>
      <c r="G17" s="12">
        <v>0</v>
      </c>
      <c r="H17" s="12">
        <v>-1.1003849974894178</v>
      </c>
      <c r="I17" s="53"/>
      <c r="J17" s="11">
        <v>0</v>
      </c>
      <c r="K17" s="12">
        <v>1</v>
      </c>
      <c r="L17" s="12">
        <v>0</v>
      </c>
      <c r="M17" s="14" t="s">
        <v>18</v>
      </c>
    </row>
    <row r="18" spans="1:13" x14ac:dyDescent="0.25">
      <c r="A18" s="35">
        <v>43960</v>
      </c>
      <c r="B18" s="12">
        <v>16</v>
      </c>
      <c r="C18" s="12">
        <v>5</v>
      </c>
      <c r="D18" s="12">
        <v>1</v>
      </c>
      <c r="E18" s="12">
        <v>1</v>
      </c>
      <c r="F18" s="12">
        <v>0</v>
      </c>
      <c r="G18" s="12">
        <v>0</v>
      </c>
      <c r="H18" s="12">
        <v>-1.071265553801001</v>
      </c>
      <c r="I18" s="53"/>
      <c r="J18" s="11">
        <v>0</v>
      </c>
      <c r="K18" s="12">
        <v>1</v>
      </c>
      <c r="L18" s="12">
        <v>0</v>
      </c>
      <c r="M18" s="14" t="s">
        <v>18</v>
      </c>
    </row>
    <row r="19" spans="1:13" x14ac:dyDescent="0.25">
      <c r="A19" s="35">
        <v>43981</v>
      </c>
      <c r="B19" s="12">
        <v>16</v>
      </c>
      <c r="C19" s="12">
        <v>5</v>
      </c>
      <c r="D19" s="12">
        <v>1</v>
      </c>
      <c r="E19" s="12">
        <v>1</v>
      </c>
      <c r="F19" s="12">
        <v>0</v>
      </c>
      <c r="G19" s="12">
        <v>0</v>
      </c>
      <c r="H19" s="12">
        <v>-1.0377106463897128</v>
      </c>
      <c r="I19" s="53"/>
      <c r="J19" s="11">
        <v>0</v>
      </c>
      <c r="K19" s="12">
        <v>1</v>
      </c>
      <c r="L19" s="12">
        <v>0</v>
      </c>
      <c r="M19" s="14" t="s">
        <v>18</v>
      </c>
    </row>
    <row r="20" spans="1:13" x14ac:dyDescent="0.25">
      <c r="A20" s="35">
        <v>43981</v>
      </c>
      <c r="B20" s="12">
        <v>13</v>
      </c>
      <c r="C20" s="12">
        <v>5</v>
      </c>
      <c r="D20" s="12">
        <v>1</v>
      </c>
      <c r="E20" s="12">
        <v>1</v>
      </c>
      <c r="F20" s="12">
        <v>0</v>
      </c>
      <c r="G20" s="12">
        <v>0</v>
      </c>
      <c r="H20" s="12">
        <v>-1.0227246682746742</v>
      </c>
      <c r="I20" s="53"/>
      <c r="J20" s="11">
        <v>0</v>
      </c>
      <c r="K20" s="12">
        <v>0</v>
      </c>
      <c r="L20" s="12">
        <v>1</v>
      </c>
      <c r="M20" s="14" t="s">
        <v>19</v>
      </c>
    </row>
    <row r="21" spans="1:13" x14ac:dyDescent="0.25">
      <c r="A21" s="35">
        <v>43974</v>
      </c>
      <c r="B21" s="12">
        <v>16</v>
      </c>
      <c r="C21" s="12">
        <v>5</v>
      </c>
      <c r="D21" s="12">
        <v>1</v>
      </c>
      <c r="E21" s="12">
        <v>1</v>
      </c>
      <c r="F21" s="12">
        <v>0</v>
      </c>
      <c r="G21" s="12">
        <v>0</v>
      </c>
      <c r="H21" s="12">
        <v>-1.020881854124696</v>
      </c>
      <c r="I21" s="53"/>
      <c r="J21" s="11">
        <v>0</v>
      </c>
      <c r="K21" s="12">
        <v>1</v>
      </c>
      <c r="L21" s="12">
        <v>0</v>
      </c>
      <c r="M21" s="14" t="s">
        <v>18</v>
      </c>
    </row>
    <row r="22" spans="1:13" x14ac:dyDescent="0.25">
      <c r="A22" s="35">
        <v>43932</v>
      </c>
      <c r="B22" s="12">
        <v>13</v>
      </c>
      <c r="C22" s="12">
        <v>4</v>
      </c>
      <c r="D22" s="12">
        <v>0</v>
      </c>
      <c r="E22" s="12">
        <v>1</v>
      </c>
      <c r="F22" s="12">
        <v>0</v>
      </c>
      <c r="G22" s="12">
        <v>0</v>
      </c>
      <c r="H22" s="12">
        <v>-1.0215927834638621</v>
      </c>
      <c r="I22" s="53"/>
      <c r="J22" s="11">
        <v>0</v>
      </c>
      <c r="K22" s="12">
        <v>0</v>
      </c>
      <c r="L22" s="12">
        <v>1</v>
      </c>
      <c r="M22" s="14" t="s">
        <v>19</v>
      </c>
    </row>
    <row r="23" spans="1:13" x14ac:dyDescent="0.25">
      <c r="A23" s="35">
        <v>43925</v>
      </c>
      <c r="B23" s="12">
        <v>13</v>
      </c>
      <c r="C23" s="12">
        <v>4</v>
      </c>
      <c r="D23" s="12">
        <v>0</v>
      </c>
      <c r="E23" s="12">
        <v>1</v>
      </c>
      <c r="F23" s="12">
        <v>0</v>
      </c>
      <c r="G23" s="12">
        <v>0</v>
      </c>
      <c r="H23" s="12">
        <v>-1.0200436620982862</v>
      </c>
      <c r="I23" s="53"/>
      <c r="J23" s="11">
        <v>0</v>
      </c>
      <c r="K23" s="12">
        <v>0</v>
      </c>
      <c r="L23" s="12">
        <v>1</v>
      </c>
      <c r="M23" s="14" t="s">
        <v>19</v>
      </c>
    </row>
    <row r="24" spans="1:13" x14ac:dyDescent="0.25">
      <c r="A24" s="35">
        <v>43974</v>
      </c>
      <c r="B24" s="12">
        <v>13</v>
      </c>
      <c r="C24" s="12">
        <v>5</v>
      </c>
      <c r="D24" s="12">
        <v>1</v>
      </c>
      <c r="E24" s="12">
        <v>1</v>
      </c>
      <c r="F24" s="12">
        <v>0</v>
      </c>
      <c r="G24" s="12">
        <v>0</v>
      </c>
      <c r="H24" s="12">
        <v>-1.0153703214464564</v>
      </c>
      <c r="I24" s="53"/>
      <c r="J24" s="11">
        <v>0</v>
      </c>
      <c r="K24" s="12">
        <v>0</v>
      </c>
      <c r="L24" s="12">
        <v>1</v>
      </c>
      <c r="M24" s="14" t="s">
        <v>19</v>
      </c>
    </row>
    <row r="25" spans="1:13" x14ac:dyDescent="0.25">
      <c r="A25" s="35">
        <v>43953</v>
      </c>
      <c r="B25" s="12">
        <v>13</v>
      </c>
      <c r="C25" s="12">
        <v>5</v>
      </c>
      <c r="D25" s="12">
        <v>1</v>
      </c>
      <c r="E25" s="12">
        <v>1</v>
      </c>
      <c r="F25" s="12">
        <v>0</v>
      </c>
      <c r="G25" s="12">
        <v>0</v>
      </c>
      <c r="H25" s="12">
        <v>-1.0145187044621771</v>
      </c>
      <c r="I25" s="53"/>
      <c r="J25" s="11">
        <v>0</v>
      </c>
      <c r="K25" s="12">
        <v>0</v>
      </c>
      <c r="L25" s="12">
        <v>1</v>
      </c>
      <c r="M25" s="14" t="s">
        <v>19</v>
      </c>
    </row>
    <row r="26" spans="1:13" x14ac:dyDescent="0.25">
      <c r="A26" s="35">
        <v>43932</v>
      </c>
      <c r="B26" s="12">
        <v>16</v>
      </c>
      <c r="C26" s="12">
        <v>4</v>
      </c>
      <c r="D26" s="12">
        <v>0</v>
      </c>
      <c r="E26" s="12">
        <v>1</v>
      </c>
      <c r="F26" s="12">
        <v>0</v>
      </c>
      <c r="G26" s="12">
        <v>0</v>
      </c>
      <c r="H26" s="12">
        <v>-0.99876459446752708</v>
      </c>
      <c r="I26" s="53"/>
      <c r="J26" s="11">
        <v>0</v>
      </c>
      <c r="K26" s="12">
        <v>1</v>
      </c>
      <c r="L26" s="12">
        <v>0</v>
      </c>
      <c r="M26" s="14" t="s">
        <v>18</v>
      </c>
    </row>
    <row r="27" spans="1:13" x14ac:dyDescent="0.25">
      <c r="A27" s="35">
        <v>43965</v>
      </c>
      <c r="B27" s="12">
        <v>15</v>
      </c>
      <c r="C27" s="12">
        <v>5</v>
      </c>
      <c r="D27" s="12">
        <v>1</v>
      </c>
      <c r="E27" s="12">
        <v>0</v>
      </c>
      <c r="F27" s="12">
        <v>0</v>
      </c>
      <c r="G27" s="12">
        <v>0</v>
      </c>
      <c r="H27" s="12">
        <v>-0.97914724179493529</v>
      </c>
      <c r="I27" s="53"/>
      <c r="J27" s="11">
        <v>0</v>
      </c>
      <c r="K27" s="12">
        <v>1</v>
      </c>
      <c r="L27" s="12">
        <v>0</v>
      </c>
      <c r="M27" s="14" t="s">
        <v>18</v>
      </c>
    </row>
    <row r="28" spans="1:13" x14ac:dyDescent="0.25">
      <c r="A28" s="35">
        <v>43946</v>
      </c>
      <c r="B28" s="12">
        <v>13</v>
      </c>
      <c r="C28" s="12">
        <v>4</v>
      </c>
      <c r="D28" s="12">
        <v>0</v>
      </c>
      <c r="E28" s="12">
        <v>1</v>
      </c>
      <c r="F28" s="12">
        <v>0</v>
      </c>
      <c r="G28" s="12">
        <v>0</v>
      </c>
      <c r="H28" s="12">
        <v>-0.97851921450638646</v>
      </c>
      <c r="I28" s="53"/>
      <c r="J28" s="11">
        <v>0</v>
      </c>
      <c r="K28" s="12">
        <v>0</v>
      </c>
      <c r="L28" s="12">
        <v>1</v>
      </c>
      <c r="M28" s="14" t="s">
        <v>19</v>
      </c>
    </row>
    <row r="29" spans="1:13" x14ac:dyDescent="0.25">
      <c r="A29" s="35">
        <v>43917</v>
      </c>
      <c r="B29" s="12">
        <v>15</v>
      </c>
      <c r="C29" s="12">
        <v>3</v>
      </c>
      <c r="D29" s="12">
        <v>0</v>
      </c>
      <c r="E29" s="12">
        <v>0</v>
      </c>
      <c r="F29" s="12">
        <v>0</v>
      </c>
      <c r="G29" s="12">
        <v>0</v>
      </c>
      <c r="H29" s="12">
        <v>-0.79253157526716922</v>
      </c>
      <c r="I29" s="53"/>
      <c r="J29" s="11">
        <v>0</v>
      </c>
      <c r="K29" s="12">
        <v>1</v>
      </c>
      <c r="L29" s="12">
        <v>0</v>
      </c>
      <c r="M29" s="14" t="s">
        <v>18</v>
      </c>
    </row>
    <row r="30" spans="1:13" x14ac:dyDescent="0.25">
      <c r="A30" s="35">
        <v>43917</v>
      </c>
      <c r="B30" s="12">
        <v>14</v>
      </c>
      <c r="C30" s="12">
        <v>3</v>
      </c>
      <c r="D30" s="12">
        <v>0</v>
      </c>
      <c r="E30" s="12">
        <v>0</v>
      </c>
      <c r="F30" s="12">
        <v>0</v>
      </c>
      <c r="G30" s="12">
        <v>0</v>
      </c>
      <c r="H30" s="12">
        <v>-0.77987739201903494</v>
      </c>
      <c r="I30" s="53"/>
      <c r="J30" s="11">
        <v>0</v>
      </c>
      <c r="K30" s="12">
        <v>0</v>
      </c>
      <c r="L30" s="12">
        <v>1</v>
      </c>
      <c r="M30" s="14" t="s">
        <v>19</v>
      </c>
    </row>
    <row r="31" spans="1:13" x14ac:dyDescent="0.25">
      <c r="A31" s="35">
        <v>43967</v>
      </c>
      <c r="B31" s="12">
        <v>15</v>
      </c>
      <c r="C31" s="12">
        <v>5</v>
      </c>
      <c r="D31" s="12">
        <v>1</v>
      </c>
      <c r="E31" s="12">
        <v>1</v>
      </c>
      <c r="F31" s="12">
        <v>0</v>
      </c>
      <c r="G31" s="12">
        <v>0</v>
      </c>
      <c r="H31" s="12">
        <v>-0.9505292955164093</v>
      </c>
      <c r="I31" s="53"/>
      <c r="J31" s="11">
        <v>0</v>
      </c>
      <c r="K31" s="12">
        <v>1</v>
      </c>
      <c r="L31" s="12">
        <v>0</v>
      </c>
      <c r="M31" s="14" t="s">
        <v>18</v>
      </c>
    </row>
    <row r="32" spans="1:13" x14ac:dyDescent="0.25">
      <c r="A32" s="35">
        <v>43918</v>
      </c>
      <c r="B32" s="12">
        <v>15</v>
      </c>
      <c r="C32" s="12">
        <v>3</v>
      </c>
      <c r="D32" s="12">
        <v>0</v>
      </c>
      <c r="E32" s="12">
        <v>1</v>
      </c>
      <c r="F32" s="12">
        <v>0</v>
      </c>
      <c r="G32" s="12">
        <v>0</v>
      </c>
      <c r="H32" s="12">
        <v>-0.77799618815828553</v>
      </c>
      <c r="I32" s="53"/>
      <c r="J32" s="11">
        <v>0</v>
      </c>
      <c r="K32" s="12">
        <v>1</v>
      </c>
      <c r="L32" s="12">
        <v>0</v>
      </c>
      <c r="M32" s="14" t="s">
        <v>18</v>
      </c>
    </row>
    <row r="33" spans="1:13" x14ac:dyDescent="0.25">
      <c r="A33" s="35">
        <v>43913</v>
      </c>
      <c r="B33" s="12">
        <v>15</v>
      </c>
      <c r="C33" s="12">
        <v>3</v>
      </c>
      <c r="D33" s="12">
        <v>0</v>
      </c>
      <c r="E33" s="12">
        <v>0</v>
      </c>
      <c r="F33" s="12">
        <v>0</v>
      </c>
      <c r="G33" s="12">
        <v>0</v>
      </c>
      <c r="H33" s="12">
        <v>-0.77517768687151434</v>
      </c>
      <c r="I33" s="53"/>
      <c r="J33" s="11">
        <v>0</v>
      </c>
      <c r="K33" s="12">
        <v>1</v>
      </c>
      <c r="L33" s="12">
        <v>0</v>
      </c>
      <c r="M33" s="14" t="s">
        <v>18</v>
      </c>
    </row>
    <row r="34" spans="1:13" x14ac:dyDescent="0.25">
      <c r="A34" s="35">
        <v>43920</v>
      </c>
      <c r="B34" s="12">
        <v>15</v>
      </c>
      <c r="C34" s="12">
        <v>3</v>
      </c>
      <c r="D34" s="12">
        <v>0</v>
      </c>
      <c r="E34" s="12">
        <v>0</v>
      </c>
      <c r="F34" s="12">
        <v>0</v>
      </c>
      <c r="G34" s="12">
        <v>0</v>
      </c>
      <c r="H34" s="12">
        <v>-0.76615866177581193</v>
      </c>
      <c r="I34" s="53"/>
      <c r="J34" s="11">
        <v>0</v>
      </c>
      <c r="K34" s="12">
        <v>1</v>
      </c>
      <c r="L34" s="12">
        <v>0</v>
      </c>
      <c r="M34" s="14" t="s">
        <v>18</v>
      </c>
    </row>
    <row r="35" spans="1:13" x14ac:dyDescent="0.25">
      <c r="A35" s="35">
        <v>43965</v>
      </c>
      <c r="B35" s="12">
        <v>14</v>
      </c>
      <c r="C35" s="12">
        <v>5</v>
      </c>
      <c r="D35" s="12">
        <v>1</v>
      </c>
      <c r="E35" s="12">
        <v>0</v>
      </c>
      <c r="F35" s="12">
        <v>0</v>
      </c>
      <c r="G35" s="12">
        <v>0</v>
      </c>
      <c r="H35" s="12">
        <v>-0.93063316810053964</v>
      </c>
      <c r="I35" s="53"/>
      <c r="J35" s="11">
        <v>0</v>
      </c>
      <c r="K35" s="12">
        <v>1</v>
      </c>
      <c r="L35" s="12">
        <v>0</v>
      </c>
      <c r="M35" s="14" t="s">
        <v>18</v>
      </c>
    </row>
    <row r="36" spans="1:13" x14ac:dyDescent="0.25">
      <c r="A36" s="35">
        <v>43911</v>
      </c>
      <c r="B36" s="12">
        <v>15</v>
      </c>
      <c r="C36" s="12">
        <v>3</v>
      </c>
      <c r="D36" s="12">
        <v>0</v>
      </c>
      <c r="E36" s="12">
        <v>1</v>
      </c>
      <c r="F36" s="12">
        <v>0</v>
      </c>
      <c r="G36" s="12">
        <v>0</v>
      </c>
      <c r="H36" s="12">
        <v>-0.76115182945412874</v>
      </c>
      <c r="I36" s="53"/>
      <c r="J36" s="11">
        <v>0</v>
      </c>
      <c r="K36" s="12">
        <v>1</v>
      </c>
      <c r="L36" s="12">
        <v>0</v>
      </c>
      <c r="M36" s="14" t="s">
        <v>18</v>
      </c>
    </row>
    <row r="37" spans="1:13" x14ac:dyDescent="0.25">
      <c r="A37" s="35">
        <v>43960</v>
      </c>
      <c r="B37" s="12">
        <v>12</v>
      </c>
      <c r="C37" s="12">
        <v>5</v>
      </c>
      <c r="D37" s="12">
        <v>1</v>
      </c>
      <c r="E37" s="12">
        <v>1</v>
      </c>
      <c r="F37" s="12">
        <v>0</v>
      </c>
      <c r="G37" s="12">
        <v>0</v>
      </c>
      <c r="H37" s="12">
        <v>-0.92523710614745647</v>
      </c>
      <c r="I37" s="53"/>
      <c r="J37" s="11">
        <v>0</v>
      </c>
      <c r="K37" s="12">
        <v>0</v>
      </c>
      <c r="L37" s="12">
        <v>1</v>
      </c>
      <c r="M37" s="14" t="s">
        <v>19</v>
      </c>
    </row>
    <row r="38" spans="1:13" x14ac:dyDescent="0.25">
      <c r="A38" s="35">
        <v>43925</v>
      </c>
      <c r="B38" s="12">
        <v>16</v>
      </c>
      <c r="C38" s="12">
        <v>4</v>
      </c>
      <c r="D38" s="12">
        <v>0</v>
      </c>
      <c r="E38" s="12">
        <v>1</v>
      </c>
      <c r="F38" s="12">
        <v>0</v>
      </c>
      <c r="G38" s="12">
        <v>0</v>
      </c>
      <c r="H38" s="12">
        <v>-0.9248438872910475</v>
      </c>
      <c r="I38" s="53"/>
      <c r="J38" s="11">
        <v>0</v>
      </c>
      <c r="K38" s="12">
        <v>1</v>
      </c>
      <c r="L38" s="12">
        <v>0</v>
      </c>
      <c r="M38" s="14" t="s">
        <v>18</v>
      </c>
    </row>
    <row r="39" spans="1:13" x14ac:dyDescent="0.25">
      <c r="A39" s="35">
        <v>43911</v>
      </c>
      <c r="B39" s="12">
        <v>14</v>
      </c>
      <c r="C39" s="12">
        <v>3</v>
      </c>
      <c r="D39" s="12">
        <v>0</v>
      </c>
      <c r="E39" s="12">
        <v>1</v>
      </c>
      <c r="F39" s="12">
        <v>0</v>
      </c>
      <c r="G39" s="12">
        <v>0</v>
      </c>
      <c r="H39" s="12">
        <v>-0.75013443904300892</v>
      </c>
      <c r="I39" s="53"/>
      <c r="J39" s="11">
        <v>0</v>
      </c>
      <c r="K39" s="12">
        <v>0</v>
      </c>
      <c r="L39" s="12">
        <v>1</v>
      </c>
      <c r="M39" s="14" t="s">
        <v>19</v>
      </c>
    </row>
    <row r="40" spans="1:13" x14ac:dyDescent="0.25">
      <c r="A40" s="35">
        <v>43946</v>
      </c>
      <c r="B40" s="12">
        <v>16</v>
      </c>
      <c r="C40" s="12">
        <v>4</v>
      </c>
      <c r="D40" s="12">
        <v>0</v>
      </c>
      <c r="E40" s="12">
        <v>1</v>
      </c>
      <c r="F40" s="12">
        <v>0</v>
      </c>
      <c r="G40" s="12">
        <v>0</v>
      </c>
      <c r="H40" s="12">
        <v>-0.91581576892653083</v>
      </c>
      <c r="I40" s="53"/>
      <c r="J40" s="11">
        <v>0</v>
      </c>
      <c r="K40" s="12">
        <v>1</v>
      </c>
      <c r="L40" s="12">
        <v>0</v>
      </c>
      <c r="M40" s="14" t="s">
        <v>18</v>
      </c>
    </row>
    <row r="41" spans="1:13" x14ac:dyDescent="0.25">
      <c r="A41" s="35">
        <v>43976</v>
      </c>
      <c r="B41" s="12">
        <v>15</v>
      </c>
      <c r="C41" s="12">
        <v>5</v>
      </c>
      <c r="D41" s="12">
        <v>1</v>
      </c>
      <c r="E41" s="12">
        <v>0</v>
      </c>
      <c r="F41" s="12">
        <v>0</v>
      </c>
      <c r="G41" s="12">
        <v>1</v>
      </c>
      <c r="H41" s="12">
        <v>-0.9127969663450427</v>
      </c>
      <c r="I41" s="53"/>
      <c r="J41" s="11">
        <v>0</v>
      </c>
      <c r="K41" s="12">
        <v>1</v>
      </c>
      <c r="L41" s="12">
        <v>0</v>
      </c>
      <c r="M41" s="14" t="s">
        <v>18</v>
      </c>
    </row>
    <row r="42" spans="1:13" x14ac:dyDescent="0.25">
      <c r="A42" s="35">
        <v>43913</v>
      </c>
      <c r="B42" s="12">
        <v>14</v>
      </c>
      <c r="C42" s="12">
        <v>3</v>
      </c>
      <c r="D42" s="12">
        <v>0</v>
      </c>
      <c r="E42" s="12">
        <v>0</v>
      </c>
      <c r="F42" s="12">
        <v>0</v>
      </c>
      <c r="G42" s="12">
        <v>0</v>
      </c>
      <c r="H42" s="12">
        <v>-0.73495889604596876</v>
      </c>
      <c r="I42" s="53"/>
      <c r="J42" s="11">
        <v>0</v>
      </c>
      <c r="K42" s="12">
        <v>0</v>
      </c>
      <c r="L42" s="12">
        <v>1</v>
      </c>
      <c r="M42" s="14" t="s">
        <v>19</v>
      </c>
    </row>
    <row r="43" spans="1:13" x14ac:dyDescent="0.25">
      <c r="A43" s="35">
        <v>43920</v>
      </c>
      <c r="B43" s="12">
        <v>14</v>
      </c>
      <c r="C43" s="12">
        <v>3</v>
      </c>
      <c r="D43" s="12">
        <v>0</v>
      </c>
      <c r="E43" s="12">
        <v>0</v>
      </c>
      <c r="F43" s="12">
        <v>0</v>
      </c>
      <c r="G43" s="12">
        <v>0</v>
      </c>
      <c r="H43" s="12">
        <v>-0.73387899627752951</v>
      </c>
      <c r="I43" s="53"/>
      <c r="J43" s="11">
        <v>0</v>
      </c>
      <c r="K43" s="12">
        <v>0</v>
      </c>
      <c r="L43" s="12">
        <v>1</v>
      </c>
      <c r="M43" s="14" t="s">
        <v>19</v>
      </c>
    </row>
    <row r="44" spans="1:13" x14ac:dyDescent="0.25">
      <c r="A44" s="35">
        <v>43953</v>
      </c>
      <c r="B44" s="12">
        <v>16</v>
      </c>
      <c r="C44" s="12">
        <v>5</v>
      </c>
      <c r="D44" s="12">
        <v>1</v>
      </c>
      <c r="E44" s="12">
        <v>1</v>
      </c>
      <c r="F44" s="12">
        <v>0</v>
      </c>
      <c r="G44" s="12">
        <v>0</v>
      </c>
      <c r="H44" s="12">
        <v>-0.89200502695204642</v>
      </c>
      <c r="I44" s="53"/>
      <c r="J44" s="11">
        <v>0</v>
      </c>
      <c r="K44" s="12">
        <v>1</v>
      </c>
      <c r="L44" s="12">
        <v>0</v>
      </c>
      <c r="M44" s="14" t="s">
        <v>18</v>
      </c>
    </row>
    <row r="45" spans="1:13" x14ac:dyDescent="0.25">
      <c r="A45" s="35">
        <v>43928</v>
      </c>
      <c r="B45" s="12">
        <v>14</v>
      </c>
      <c r="C45" s="12">
        <v>4</v>
      </c>
      <c r="D45" s="12">
        <v>0</v>
      </c>
      <c r="E45" s="12">
        <v>0</v>
      </c>
      <c r="F45" s="12">
        <v>0</v>
      </c>
      <c r="G45" s="12">
        <v>0</v>
      </c>
      <c r="H45" s="12">
        <v>-0.88886019892295709</v>
      </c>
      <c r="I45" s="53"/>
      <c r="J45" s="11">
        <v>0</v>
      </c>
      <c r="K45" s="12">
        <v>0</v>
      </c>
      <c r="L45" s="12">
        <v>1</v>
      </c>
      <c r="M45" s="14" t="s">
        <v>19</v>
      </c>
    </row>
    <row r="46" spans="1:13" x14ac:dyDescent="0.25">
      <c r="A46" s="35">
        <v>43946</v>
      </c>
      <c r="B46" s="12">
        <v>12</v>
      </c>
      <c r="C46" s="12">
        <v>4</v>
      </c>
      <c r="D46" s="12">
        <v>0</v>
      </c>
      <c r="E46" s="12">
        <v>1</v>
      </c>
      <c r="F46" s="12">
        <v>0</v>
      </c>
      <c r="G46" s="12">
        <v>0</v>
      </c>
      <c r="H46" s="12">
        <v>-0.87429325548801629</v>
      </c>
      <c r="I46" s="53"/>
      <c r="J46" s="11">
        <v>0</v>
      </c>
      <c r="K46" s="12">
        <v>0</v>
      </c>
      <c r="L46" s="12">
        <v>1</v>
      </c>
      <c r="M46" s="14" t="s">
        <v>19</v>
      </c>
    </row>
    <row r="47" spans="1:13" x14ac:dyDescent="0.25">
      <c r="A47" s="35">
        <v>43967</v>
      </c>
      <c r="B47" s="12">
        <v>14</v>
      </c>
      <c r="C47" s="12">
        <v>5</v>
      </c>
      <c r="D47" s="12">
        <v>1</v>
      </c>
      <c r="E47" s="12">
        <v>1</v>
      </c>
      <c r="F47" s="12">
        <v>0</v>
      </c>
      <c r="G47" s="12">
        <v>0</v>
      </c>
      <c r="H47" s="12">
        <v>-0.86483481261869899</v>
      </c>
      <c r="I47" s="53"/>
      <c r="J47" s="11">
        <v>0</v>
      </c>
      <c r="K47" s="12">
        <v>0</v>
      </c>
      <c r="L47" s="12">
        <v>1</v>
      </c>
      <c r="M47" s="14" t="s">
        <v>19</v>
      </c>
    </row>
    <row r="48" spans="1:13" x14ac:dyDescent="0.25">
      <c r="A48" s="35">
        <v>43939</v>
      </c>
      <c r="B48" s="12">
        <v>14</v>
      </c>
      <c r="C48" s="12">
        <v>4</v>
      </c>
      <c r="D48" s="12">
        <v>0</v>
      </c>
      <c r="E48" s="12">
        <v>1</v>
      </c>
      <c r="F48" s="12">
        <v>0</v>
      </c>
      <c r="G48" s="12">
        <v>0</v>
      </c>
      <c r="H48" s="12">
        <v>-0.86120447728859717</v>
      </c>
      <c r="I48" s="53"/>
      <c r="J48" s="11">
        <v>0</v>
      </c>
      <c r="K48" s="12">
        <v>0</v>
      </c>
      <c r="L48" s="12">
        <v>1</v>
      </c>
      <c r="M48" s="14" t="s">
        <v>19</v>
      </c>
    </row>
    <row r="49" spans="1:13" x14ac:dyDescent="0.25">
      <c r="A49" s="35">
        <v>43918</v>
      </c>
      <c r="B49" s="12">
        <v>14</v>
      </c>
      <c r="C49" s="12">
        <v>3</v>
      </c>
      <c r="D49" s="12">
        <v>0</v>
      </c>
      <c r="E49" s="12">
        <v>1</v>
      </c>
      <c r="F49" s="12">
        <v>0</v>
      </c>
      <c r="G49" s="12">
        <v>0</v>
      </c>
      <c r="H49" s="12">
        <v>-0.69676323037979326</v>
      </c>
      <c r="I49" s="53"/>
      <c r="J49" s="11">
        <v>0</v>
      </c>
      <c r="K49" s="12">
        <v>0</v>
      </c>
      <c r="L49" s="12">
        <v>1</v>
      </c>
      <c r="M49" s="14" t="s">
        <v>19</v>
      </c>
    </row>
    <row r="50" spans="1:13" x14ac:dyDescent="0.25">
      <c r="A50" s="35">
        <v>43917</v>
      </c>
      <c r="B50" s="12">
        <v>13</v>
      </c>
      <c r="C50" s="12">
        <v>3</v>
      </c>
      <c r="D50" s="12">
        <v>0</v>
      </c>
      <c r="E50" s="12">
        <v>0</v>
      </c>
      <c r="F50" s="12">
        <v>0</v>
      </c>
      <c r="G50" s="12">
        <v>0</v>
      </c>
      <c r="H50" s="12">
        <v>-0.68541872529941328</v>
      </c>
      <c r="I50" s="53"/>
      <c r="J50" s="11">
        <v>0</v>
      </c>
      <c r="K50" s="12">
        <v>0</v>
      </c>
      <c r="L50" s="12">
        <v>1</v>
      </c>
      <c r="M50" s="14" t="s">
        <v>19</v>
      </c>
    </row>
    <row r="51" spans="1:13" x14ac:dyDescent="0.25">
      <c r="A51" s="35">
        <v>43917</v>
      </c>
      <c r="B51" s="12">
        <v>16</v>
      </c>
      <c r="C51" s="12">
        <v>3</v>
      </c>
      <c r="D51" s="12">
        <v>0</v>
      </c>
      <c r="E51" s="12">
        <v>0</v>
      </c>
      <c r="F51" s="12">
        <v>0</v>
      </c>
      <c r="G51" s="12">
        <v>0</v>
      </c>
      <c r="H51" s="12">
        <v>-0.6848998857257288</v>
      </c>
      <c r="I51" s="53"/>
      <c r="J51" s="11">
        <v>0</v>
      </c>
      <c r="K51" s="12">
        <v>1</v>
      </c>
      <c r="L51" s="12">
        <v>0</v>
      </c>
      <c r="M51" s="14" t="s">
        <v>18</v>
      </c>
    </row>
    <row r="52" spans="1:13" x14ac:dyDescent="0.25">
      <c r="A52" s="35">
        <v>43918</v>
      </c>
      <c r="B52" s="12">
        <v>16</v>
      </c>
      <c r="C52" s="12">
        <v>3</v>
      </c>
      <c r="D52" s="12">
        <v>0</v>
      </c>
      <c r="E52" s="12">
        <v>1</v>
      </c>
      <c r="F52" s="12">
        <v>0</v>
      </c>
      <c r="G52" s="12">
        <v>0</v>
      </c>
      <c r="H52" s="12">
        <v>-0.6844656734747856</v>
      </c>
      <c r="I52" s="53"/>
      <c r="J52" s="11">
        <v>0</v>
      </c>
      <c r="K52" s="12">
        <v>1</v>
      </c>
      <c r="L52" s="12">
        <v>0</v>
      </c>
      <c r="M52" s="14" t="s">
        <v>18</v>
      </c>
    </row>
    <row r="53" spans="1:13" x14ac:dyDescent="0.25">
      <c r="A53" s="35">
        <v>43956</v>
      </c>
      <c r="B53" s="12">
        <v>15</v>
      </c>
      <c r="C53" s="12">
        <v>5</v>
      </c>
      <c r="D53" s="12">
        <v>1</v>
      </c>
      <c r="E53" s="12">
        <v>0</v>
      </c>
      <c r="F53" s="12">
        <v>0</v>
      </c>
      <c r="G53" s="12">
        <v>0</v>
      </c>
      <c r="H53" s="12">
        <v>-0.82990559374159589</v>
      </c>
      <c r="I53" s="53"/>
      <c r="J53" s="11">
        <v>0</v>
      </c>
      <c r="K53" s="12">
        <v>1</v>
      </c>
      <c r="L53" s="12">
        <v>0</v>
      </c>
      <c r="M53" s="14" t="s">
        <v>18</v>
      </c>
    </row>
    <row r="54" spans="1:13" x14ac:dyDescent="0.25">
      <c r="A54" s="35">
        <v>43965</v>
      </c>
      <c r="B54" s="12">
        <v>13</v>
      </c>
      <c r="C54" s="12">
        <v>5</v>
      </c>
      <c r="D54" s="12">
        <v>1</v>
      </c>
      <c r="E54" s="12">
        <v>0</v>
      </c>
      <c r="F54" s="12">
        <v>0</v>
      </c>
      <c r="G54" s="12">
        <v>0</v>
      </c>
      <c r="H54" s="12">
        <v>-0.82707560292631632</v>
      </c>
      <c r="I54" s="53"/>
      <c r="J54" s="11">
        <v>0</v>
      </c>
      <c r="K54" s="12">
        <v>1</v>
      </c>
      <c r="L54" s="12">
        <v>0</v>
      </c>
      <c r="M54" s="14" t="s">
        <v>18</v>
      </c>
    </row>
    <row r="55" spans="1:13" x14ac:dyDescent="0.25">
      <c r="A55" s="35">
        <v>43959</v>
      </c>
      <c r="B55" s="12">
        <v>15</v>
      </c>
      <c r="C55" s="12">
        <v>5</v>
      </c>
      <c r="D55" s="12">
        <v>1</v>
      </c>
      <c r="E55" s="12">
        <v>0</v>
      </c>
      <c r="F55" s="12">
        <v>0</v>
      </c>
      <c r="G55" s="12">
        <v>0</v>
      </c>
      <c r="H55" s="12">
        <v>-0.82370747259077515</v>
      </c>
      <c r="I55" s="53"/>
      <c r="J55" s="11">
        <v>0</v>
      </c>
      <c r="K55" s="12">
        <v>1</v>
      </c>
      <c r="L55" s="12">
        <v>0</v>
      </c>
      <c r="M55" s="14" t="s">
        <v>18</v>
      </c>
    </row>
    <row r="56" spans="1:13" x14ac:dyDescent="0.25">
      <c r="A56" s="35">
        <v>43932</v>
      </c>
      <c r="B56" s="12">
        <v>12</v>
      </c>
      <c r="C56" s="12">
        <v>4</v>
      </c>
      <c r="D56" s="12">
        <v>0</v>
      </c>
      <c r="E56" s="12">
        <v>1</v>
      </c>
      <c r="F56" s="12">
        <v>0</v>
      </c>
      <c r="G56" s="12">
        <v>0</v>
      </c>
      <c r="H56" s="12">
        <v>-0.82364020830859075</v>
      </c>
      <c r="I56" s="53"/>
      <c r="J56" s="11">
        <v>0</v>
      </c>
      <c r="K56" s="12">
        <v>0</v>
      </c>
      <c r="L56" s="12">
        <v>1</v>
      </c>
      <c r="M56" s="14" t="s">
        <v>19</v>
      </c>
    </row>
    <row r="57" spans="1:13" x14ac:dyDescent="0.25">
      <c r="A57" s="35">
        <v>43931</v>
      </c>
      <c r="B57" s="12">
        <v>14</v>
      </c>
      <c r="C57" s="12">
        <v>4</v>
      </c>
      <c r="D57" s="12">
        <v>0</v>
      </c>
      <c r="E57" s="12">
        <v>0</v>
      </c>
      <c r="F57" s="12">
        <v>0</v>
      </c>
      <c r="G57" s="12">
        <v>0</v>
      </c>
      <c r="H57" s="12">
        <v>-0.82183826262432391</v>
      </c>
      <c r="I57" s="53"/>
      <c r="J57" s="11">
        <v>0</v>
      </c>
      <c r="K57" s="12">
        <v>0</v>
      </c>
      <c r="L57" s="12">
        <v>1</v>
      </c>
      <c r="M57" s="14" t="s">
        <v>19</v>
      </c>
    </row>
    <row r="58" spans="1:13" x14ac:dyDescent="0.25">
      <c r="A58" s="35">
        <v>43925</v>
      </c>
      <c r="B58" s="12">
        <v>12</v>
      </c>
      <c r="C58" s="12">
        <v>4</v>
      </c>
      <c r="D58" s="12">
        <v>0</v>
      </c>
      <c r="E58" s="12">
        <v>1</v>
      </c>
      <c r="F58" s="12">
        <v>0</v>
      </c>
      <c r="G58" s="12">
        <v>0</v>
      </c>
      <c r="H58" s="12">
        <v>-0.81853981964918809</v>
      </c>
      <c r="I58" s="53"/>
      <c r="J58" s="11">
        <v>0</v>
      </c>
      <c r="K58" s="12">
        <v>0</v>
      </c>
      <c r="L58" s="12">
        <v>1</v>
      </c>
      <c r="M58" s="14" t="s">
        <v>19</v>
      </c>
    </row>
    <row r="59" spans="1:13" x14ac:dyDescent="0.25">
      <c r="A59" s="35">
        <v>43956</v>
      </c>
      <c r="B59" s="12">
        <v>14</v>
      </c>
      <c r="C59" s="12">
        <v>5</v>
      </c>
      <c r="D59" s="12">
        <v>1</v>
      </c>
      <c r="E59" s="12">
        <v>0</v>
      </c>
      <c r="F59" s="12">
        <v>0</v>
      </c>
      <c r="G59" s="12">
        <v>0</v>
      </c>
      <c r="H59" s="12">
        <v>-0.81462422018128589</v>
      </c>
      <c r="I59" s="53"/>
      <c r="J59" s="11">
        <v>0</v>
      </c>
      <c r="K59" s="12">
        <v>1</v>
      </c>
      <c r="L59" s="12">
        <v>0</v>
      </c>
      <c r="M59" s="14" t="s">
        <v>18</v>
      </c>
    </row>
    <row r="60" spans="1:13" x14ac:dyDescent="0.25">
      <c r="A60" s="35">
        <v>43976</v>
      </c>
      <c r="B60" s="12">
        <v>14</v>
      </c>
      <c r="C60" s="12">
        <v>5</v>
      </c>
      <c r="D60" s="12">
        <v>1</v>
      </c>
      <c r="E60" s="12">
        <v>0</v>
      </c>
      <c r="F60" s="12">
        <v>0</v>
      </c>
      <c r="G60" s="12">
        <v>1</v>
      </c>
      <c r="H60" s="12">
        <v>-0.81356893154859533</v>
      </c>
      <c r="I60" s="53"/>
      <c r="J60" s="11">
        <v>0</v>
      </c>
      <c r="K60" s="12">
        <v>0</v>
      </c>
      <c r="L60" s="12">
        <v>1</v>
      </c>
      <c r="M60" s="14" t="s">
        <v>19</v>
      </c>
    </row>
    <row r="61" spans="1:13" x14ac:dyDescent="0.25">
      <c r="A61" s="35">
        <v>43911</v>
      </c>
      <c r="B61" s="12">
        <v>16</v>
      </c>
      <c r="C61" s="12">
        <v>3</v>
      </c>
      <c r="D61" s="12">
        <v>0</v>
      </c>
      <c r="E61" s="12">
        <v>1</v>
      </c>
      <c r="F61" s="12">
        <v>0</v>
      </c>
      <c r="G61" s="12">
        <v>0</v>
      </c>
      <c r="H61" s="12">
        <v>-0.65629555177040533</v>
      </c>
      <c r="I61" s="53"/>
      <c r="J61" s="11">
        <v>0</v>
      </c>
      <c r="K61" s="12">
        <v>1</v>
      </c>
      <c r="L61" s="12">
        <v>0</v>
      </c>
      <c r="M61" s="14" t="s">
        <v>18</v>
      </c>
    </row>
    <row r="62" spans="1:13" x14ac:dyDescent="0.25">
      <c r="A62" s="35">
        <v>43959</v>
      </c>
      <c r="B62" s="12">
        <v>14</v>
      </c>
      <c r="C62" s="12">
        <v>5</v>
      </c>
      <c r="D62" s="12">
        <v>1</v>
      </c>
      <c r="E62" s="12">
        <v>0</v>
      </c>
      <c r="F62" s="12">
        <v>0</v>
      </c>
      <c r="G62" s="12">
        <v>0</v>
      </c>
      <c r="H62" s="12">
        <v>-0.80099216255736083</v>
      </c>
      <c r="I62" s="53"/>
      <c r="J62" s="11">
        <v>0</v>
      </c>
      <c r="K62" s="12">
        <v>1</v>
      </c>
      <c r="L62" s="12">
        <v>0</v>
      </c>
      <c r="M62" s="14" t="s">
        <v>18</v>
      </c>
    </row>
    <row r="63" spans="1:13" x14ac:dyDescent="0.25">
      <c r="A63" s="35">
        <v>43931</v>
      </c>
      <c r="B63" s="12">
        <v>15</v>
      </c>
      <c r="C63" s="12">
        <v>4</v>
      </c>
      <c r="D63" s="12">
        <v>0</v>
      </c>
      <c r="E63" s="12">
        <v>0</v>
      </c>
      <c r="F63" s="12">
        <v>0</v>
      </c>
      <c r="G63" s="12">
        <v>0</v>
      </c>
      <c r="H63" s="12">
        <v>-0.79902880753520711</v>
      </c>
      <c r="I63" s="53"/>
      <c r="J63" s="11">
        <v>0</v>
      </c>
      <c r="K63" s="12">
        <v>1</v>
      </c>
      <c r="L63" s="12">
        <v>0</v>
      </c>
      <c r="M63" s="14" t="s">
        <v>18</v>
      </c>
    </row>
    <row r="64" spans="1:13" x14ac:dyDescent="0.25">
      <c r="A64" s="35">
        <v>43928</v>
      </c>
      <c r="B64" s="12">
        <v>15</v>
      </c>
      <c r="C64" s="12">
        <v>4</v>
      </c>
      <c r="D64" s="12">
        <v>0</v>
      </c>
      <c r="E64" s="12">
        <v>0</v>
      </c>
      <c r="F64" s="12">
        <v>0</v>
      </c>
      <c r="G64" s="12">
        <v>0</v>
      </c>
      <c r="H64" s="12">
        <v>-0.79819693907199207</v>
      </c>
      <c r="I64" s="53"/>
      <c r="J64" s="11">
        <v>0</v>
      </c>
      <c r="K64" s="12">
        <v>1</v>
      </c>
      <c r="L64" s="12">
        <v>0</v>
      </c>
      <c r="M64" s="14" t="s">
        <v>18</v>
      </c>
    </row>
    <row r="65" spans="1:13" x14ac:dyDescent="0.25">
      <c r="A65" s="35">
        <v>43967</v>
      </c>
      <c r="B65" s="12">
        <v>16</v>
      </c>
      <c r="C65" s="12">
        <v>5</v>
      </c>
      <c r="D65" s="12">
        <v>1</v>
      </c>
      <c r="E65" s="12">
        <v>1</v>
      </c>
      <c r="F65" s="12">
        <v>0</v>
      </c>
      <c r="G65" s="12">
        <v>0</v>
      </c>
      <c r="H65" s="12">
        <v>-0.7962042507809387</v>
      </c>
      <c r="I65" s="53"/>
      <c r="J65" s="11">
        <v>0</v>
      </c>
      <c r="K65" s="12">
        <v>1</v>
      </c>
      <c r="L65" s="12">
        <v>0</v>
      </c>
      <c r="M65" s="14" t="s">
        <v>18</v>
      </c>
    </row>
    <row r="66" spans="1:13" x14ac:dyDescent="0.25">
      <c r="A66" s="35">
        <v>43939</v>
      </c>
      <c r="B66" s="12">
        <v>15</v>
      </c>
      <c r="C66" s="12">
        <v>4</v>
      </c>
      <c r="D66" s="12">
        <v>0</v>
      </c>
      <c r="E66" s="12">
        <v>1</v>
      </c>
      <c r="F66" s="12">
        <v>0</v>
      </c>
      <c r="G66" s="12">
        <v>0</v>
      </c>
      <c r="H66" s="12">
        <v>-0.79262839871244917</v>
      </c>
      <c r="I66" s="53"/>
      <c r="J66" s="11">
        <v>0</v>
      </c>
      <c r="K66" s="12">
        <v>1</v>
      </c>
      <c r="L66" s="12">
        <v>0</v>
      </c>
      <c r="M66" s="14" t="s">
        <v>18</v>
      </c>
    </row>
    <row r="67" spans="1:13" x14ac:dyDescent="0.25">
      <c r="A67" s="35">
        <v>43981</v>
      </c>
      <c r="B67" s="12">
        <v>12</v>
      </c>
      <c r="C67" s="12">
        <v>5</v>
      </c>
      <c r="D67" s="12">
        <v>1</v>
      </c>
      <c r="E67" s="12">
        <v>1</v>
      </c>
      <c r="F67" s="12">
        <v>0</v>
      </c>
      <c r="G67" s="12">
        <v>0</v>
      </c>
      <c r="H67" s="12">
        <v>-0.78999555983584924</v>
      </c>
      <c r="I67" s="53"/>
      <c r="J67" s="11">
        <v>0</v>
      </c>
      <c r="K67" s="12">
        <v>0</v>
      </c>
      <c r="L67" s="12">
        <v>1</v>
      </c>
      <c r="M67" s="14" t="s">
        <v>19</v>
      </c>
    </row>
    <row r="68" spans="1:13" x14ac:dyDescent="0.25">
      <c r="A68" s="35">
        <v>43974</v>
      </c>
      <c r="B68" s="12">
        <v>12</v>
      </c>
      <c r="C68" s="12">
        <v>5</v>
      </c>
      <c r="D68" s="12">
        <v>1</v>
      </c>
      <c r="E68" s="12">
        <v>1</v>
      </c>
      <c r="F68" s="12">
        <v>0</v>
      </c>
      <c r="G68" s="12">
        <v>0</v>
      </c>
      <c r="H68" s="12">
        <v>-0.78724823729597482</v>
      </c>
      <c r="I68" s="53"/>
      <c r="J68" s="11">
        <v>0</v>
      </c>
      <c r="K68" s="12">
        <v>0</v>
      </c>
      <c r="L68" s="12">
        <v>1</v>
      </c>
      <c r="M68" s="14" t="s">
        <v>19</v>
      </c>
    </row>
    <row r="69" spans="1:13" x14ac:dyDescent="0.25">
      <c r="A69" s="35">
        <v>43953</v>
      </c>
      <c r="B69" s="12">
        <v>12</v>
      </c>
      <c r="C69" s="12">
        <v>5</v>
      </c>
      <c r="D69" s="12">
        <v>1</v>
      </c>
      <c r="E69" s="12">
        <v>1</v>
      </c>
      <c r="F69" s="12">
        <v>0</v>
      </c>
      <c r="G69" s="12">
        <v>0</v>
      </c>
      <c r="H69" s="12">
        <v>-0.78380455090676138</v>
      </c>
      <c r="I69" s="53"/>
      <c r="J69" s="11">
        <v>0</v>
      </c>
      <c r="K69" s="12">
        <v>0</v>
      </c>
      <c r="L69" s="12">
        <v>1</v>
      </c>
      <c r="M69" s="14" t="s">
        <v>19</v>
      </c>
    </row>
    <row r="70" spans="1:13" x14ac:dyDescent="0.25">
      <c r="A70" s="35">
        <v>43927</v>
      </c>
      <c r="B70" s="12">
        <v>14</v>
      </c>
      <c r="C70" s="12">
        <v>4</v>
      </c>
      <c r="D70" s="12">
        <v>0</v>
      </c>
      <c r="E70" s="12">
        <v>0</v>
      </c>
      <c r="F70" s="12">
        <v>0</v>
      </c>
      <c r="G70" s="12">
        <v>0</v>
      </c>
      <c r="H70" s="12">
        <v>-0.77305493399235714</v>
      </c>
      <c r="I70" s="53"/>
      <c r="J70" s="11">
        <v>0</v>
      </c>
      <c r="K70" s="12">
        <v>0</v>
      </c>
      <c r="L70" s="12">
        <v>1</v>
      </c>
      <c r="M70" s="14" t="s">
        <v>19</v>
      </c>
    </row>
    <row r="71" spans="1:13" x14ac:dyDescent="0.25">
      <c r="A71" s="35">
        <v>43920</v>
      </c>
      <c r="B71" s="12">
        <v>13</v>
      </c>
      <c r="C71" s="12">
        <v>3</v>
      </c>
      <c r="D71" s="12">
        <v>0</v>
      </c>
      <c r="E71" s="12">
        <v>0</v>
      </c>
      <c r="F71" s="12">
        <v>0</v>
      </c>
      <c r="G71" s="12">
        <v>0</v>
      </c>
      <c r="H71" s="12">
        <v>-0.63149216673453923</v>
      </c>
      <c r="I71" s="53"/>
      <c r="J71" s="11">
        <v>0</v>
      </c>
      <c r="K71" s="12">
        <v>0</v>
      </c>
      <c r="L71" s="12">
        <v>1</v>
      </c>
      <c r="M71" s="14" t="s">
        <v>19</v>
      </c>
    </row>
    <row r="72" spans="1:13" x14ac:dyDescent="0.25">
      <c r="A72" s="35">
        <v>43930</v>
      </c>
      <c r="B72" s="12">
        <v>14</v>
      </c>
      <c r="C72" s="12">
        <v>4</v>
      </c>
      <c r="D72" s="12">
        <v>0</v>
      </c>
      <c r="E72" s="12">
        <v>0</v>
      </c>
      <c r="F72" s="12">
        <v>0</v>
      </c>
      <c r="G72" s="12">
        <v>0</v>
      </c>
      <c r="H72" s="12">
        <v>-0.76548144076543867</v>
      </c>
      <c r="I72" s="53"/>
      <c r="J72" s="11">
        <v>0</v>
      </c>
      <c r="K72" s="12">
        <v>0</v>
      </c>
      <c r="L72" s="12">
        <v>1</v>
      </c>
      <c r="M72" s="14" t="s">
        <v>19</v>
      </c>
    </row>
    <row r="73" spans="1:13" x14ac:dyDescent="0.25">
      <c r="A73" s="35">
        <v>43920</v>
      </c>
      <c r="B73" s="12">
        <v>16</v>
      </c>
      <c r="C73" s="12">
        <v>3</v>
      </c>
      <c r="D73" s="12">
        <v>0</v>
      </c>
      <c r="E73" s="12">
        <v>0</v>
      </c>
      <c r="F73" s="12">
        <v>0</v>
      </c>
      <c r="G73" s="12">
        <v>0</v>
      </c>
      <c r="H73" s="12">
        <v>-0.6247004394012392</v>
      </c>
      <c r="I73" s="53"/>
      <c r="J73" s="11">
        <v>0</v>
      </c>
      <c r="K73" s="12">
        <v>1</v>
      </c>
      <c r="L73" s="12">
        <v>0</v>
      </c>
      <c r="M73" s="14" t="s">
        <v>18</v>
      </c>
    </row>
    <row r="74" spans="1:13" x14ac:dyDescent="0.25">
      <c r="A74" s="35">
        <v>43967</v>
      </c>
      <c r="B74" s="12">
        <v>13</v>
      </c>
      <c r="C74" s="12">
        <v>5</v>
      </c>
      <c r="D74" s="12">
        <v>1</v>
      </c>
      <c r="E74" s="12">
        <v>1</v>
      </c>
      <c r="F74" s="12">
        <v>0</v>
      </c>
      <c r="G74" s="12">
        <v>0</v>
      </c>
      <c r="H74" s="12">
        <v>-0.75702944305469988</v>
      </c>
      <c r="I74" s="53"/>
      <c r="J74" s="11">
        <v>0</v>
      </c>
      <c r="K74" s="12">
        <v>0</v>
      </c>
      <c r="L74" s="12">
        <v>1</v>
      </c>
      <c r="M74" s="14" t="s">
        <v>19</v>
      </c>
    </row>
    <row r="75" spans="1:13" x14ac:dyDescent="0.25">
      <c r="A75" s="35">
        <v>43913</v>
      </c>
      <c r="B75" s="12">
        <v>16</v>
      </c>
      <c r="C75" s="12">
        <v>3</v>
      </c>
      <c r="D75" s="12">
        <v>0</v>
      </c>
      <c r="E75" s="12">
        <v>0</v>
      </c>
      <c r="F75" s="12">
        <v>0</v>
      </c>
      <c r="G75" s="12">
        <v>0</v>
      </c>
      <c r="H75" s="12">
        <v>-0.61846117326289085</v>
      </c>
      <c r="I75" s="53"/>
      <c r="J75" s="11">
        <v>0</v>
      </c>
      <c r="K75" s="12">
        <v>1</v>
      </c>
      <c r="L75" s="12">
        <v>0</v>
      </c>
      <c r="M75" s="14" t="s">
        <v>18</v>
      </c>
    </row>
    <row r="76" spans="1:13" x14ac:dyDescent="0.25">
      <c r="A76" s="35">
        <v>43928</v>
      </c>
      <c r="B76" s="12">
        <v>13</v>
      </c>
      <c r="C76" s="12">
        <v>4</v>
      </c>
      <c r="D76" s="12">
        <v>0</v>
      </c>
      <c r="E76" s="12">
        <v>0</v>
      </c>
      <c r="F76" s="12">
        <v>0</v>
      </c>
      <c r="G76" s="12">
        <v>0</v>
      </c>
      <c r="H76" s="12">
        <v>-0.75442222326761532</v>
      </c>
      <c r="I76" s="53"/>
      <c r="J76" s="11">
        <v>0</v>
      </c>
      <c r="K76" s="12">
        <v>0</v>
      </c>
      <c r="L76" s="12">
        <v>1</v>
      </c>
      <c r="M76" s="14" t="s">
        <v>19</v>
      </c>
    </row>
    <row r="77" spans="1:13" x14ac:dyDescent="0.25">
      <c r="A77" s="35">
        <v>43911</v>
      </c>
      <c r="B77" s="12">
        <v>13</v>
      </c>
      <c r="C77" s="12">
        <v>3</v>
      </c>
      <c r="D77" s="12">
        <v>0</v>
      </c>
      <c r="E77" s="12">
        <v>1</v>
      </c>
      <c r="F77" s="12">
        <v>0</v>
      </c>
      <c r="G77" s="12">
        <v>0</v>
      </c>
      <c r="H77" s="12">
        <v>-0.61659693534331883</v>
      </c>
      <c r="I77" s="53"/>
      <c r="J77" s="11">
        <v>0</v>
      </c>
      <c r="K77" s="12">
        <v>0</v>
      </c>
      <c r="L77" s="12">
        <v>1</v>
      </c>
      <c r="M77" s="14" t="s">
        <v>19</v>
      </c>
    </row>
    <row r="78" spans="1:13" x14ac:dyDescent="0.25">
      <c r="A78" s="35">
        <v>43923</v>
      </c>
      <c r="B78" s="12">
        <v>14</v>
      </c>
      <c r="C78" s="12">
        <v>4</v>
      </c>
      <c r="D78" s="12">
        <v>0</v>
      </c>
      <c r="E78" s="12">
        <v>0</v>
      </c>
      <c r="F78" s="12">
        <v>0</v>
      </c>
      <c r="G78" s="12">
        <v>0</v>
      </c>
      <c r="H78" s="12">
        <v>-0.7526480082869047</v>
      </c>
      <c r="I78" s="53"/>
      <c r="J78" s="11">
        <v>0</v>
      </c>
      <c r="K78" s="12">
        <v>0</v>
      </c>
      <c r="L78" s="12">
        <v>1</v>
      </c>
      <c r="M78" s="14" t="s">
        <v>19</v>
      </c>
    </row>
    <row r="79" spans="1:13" x14ac:dyDescent="0.25">
      <c r="A79" s="35">
        <v>43988</v>
      </c>
      <c r="B79" s="12">
        <v>15</v>
      </c>
      <c r="C79" s="12">
        <v>6</v>
      </c>
      <c r="D79" s="12">
        <v>1</v>
      </c>
      <c r="E79" s="12">
        <v>1</v>
      </c>
      <c r="F79" s="12">
        <v>0</v>
      </c>
      <c r="G79" s="12">
        <v>0</v>
      </c>
      <c r="H79" s="12">
        <v>-0.65708378863861416</v>
      </c>
      <c r="I79" s="53"/>
      <c r="J79" s="11">
        <v>0</v>
      </c>
      <c r="K79" s="12">
        <v>1</v>
      </c>
      <c r="L79" s="12">
        <v>0</v>
      </c>
      <c r="M79" s="14" t="s">
        <v>18</v>
      </c>
    </row>
    <row r="80" spans="1:13" x14ac:dyDescent="0.25">
      <c r="A80" s="35">
        <v>43939</v>
      </c>
      <c r="B80" s="12">
        <v>13</v>
      </c>
      <c r="C80" s="12">
        <v>4</v>
      </c>
      <c r="D80" s="12">
        <v>0</v>
      </c>
      <c r="E80" s="12">
        <v>1</v>
      </c>
      <c r="F80" s="12">
        <v>0</v>
      </c>
      <c r="G80" s="12">
        <v>0</v>
      </c>
      <c r="H80" s="12">
        <v>-0.74389190694487595</v>
      </c>
      <c r="I80" s="53"/>
      <c r="J80" s="11">
        <v>0</v>
      </c>
      <c r="K80" s="12">
        <v>0</v>
      </c>
      <c r="L80" s="12">
        <v>1</v>
      </c>
      <c r="M80" s="14" t="s">
        <v>19</v>
      </c>
    </row>
    <row r="81" spans="1:13" x14ac:dyDescent="0.25">
      <c r="A81" s="35">
        <v>43988</v>
      </c>
      <c r="B81" s="12">
        <v>14</v>
      </c>
      <c r="C81" s="12">
        <v>6</v>
      </c>
      <c r="D81" s="12">
        <v>1</v>
      </c>
      <c r="E81" s="12">
        <v>1</v>
      </c>
      <c r="F81" s="12">
        <v>0</v>
      </c>
      <c r="G81" s="12">
        <v>0</v>
      </c>
      <c r="H81" s="12">
        <v>-0.65188185991543701</v>
      </c>
      <c r="I81" s="53"/>
      <c r="J81" s="11">
        <v>0</v>
      </c>
      <c r="K81" s="12">
        <v>0</v>
      </c>
      <c r="L81" s="12">
        <v>1</v>
      </c>
      <c r="M81" s="14" t="s">
        <v>19</v>
      </c>
    </row>
    <row r="82" spans="1:13" x14ac:dyDescent="0.25">
      <c r="A82" s="35">
        <v>43980</v>
      </c>
      <c r="B82" s="12">
        <v>15</v>
      </c>
      <c r="C82" s="12">
        <v>5</v>
      </c>
      <c r="D82" s="12">
        <v>1</v>
      </c>
      <c r="E82" s="12">
        <v>0</v>
      </c>
      <c r="F82" s="12">
        <v>0</v>
      </c>
      <c r="G82" s="12">
        <v>0</v>
      </c>
      <c r="H82" s="12">
        <v>-0.73594696175197782</v>
      </c>
      <c r="I82" s="53"/>
      <c r="J82" s="11">
        <v>0</v>
      </c>
      <c r="K82" s="12">
        <v>1</v>
      </c>
      <c r="L82" s="12">
        <v>0</v>
      </c>
      <c r="M82" s="14" t="s">
        <v>18</v>
      </c>
    </row>
    <row r="83" spans="1:13" x14ac:dyDescent="0.25">
      <c r="A83" s="35">
        <v>43913</v>
      </c>
      <c r="B83" s="12">
        <v>13</v>
      </c>
      <c r="C83" s="12">
        <v>3</v>
      </c>
      <c r="D83" s="12">
        <v>0</v>
      </c>
      <c r="E83" s="12">
        <v>0</v>
      </c>
      <c r="F83" s="12">
        <v>0</v>
      </c>
      <c r="G83" s="12">
        <v>0</v>
      </c>
      <c r="H83" s="12">
        <v>-0.59557025901290184</v>
      </c>
      <c r="I83" s="53"/>
      <c r="J83" s="11">
        <v>0</v>
      </c>
      <c r="K83" s="12">
        <v>0</v>
      </c>
      <c r="L83" s="12">
        <v>1</v>
      </c>
      <c r="M83" s="14" t="s">
        <v>19</v>
      </c>
    </row>
    <row r="84" spans="1:13" x14ac:dyDescent="0.25">
      <c r="A84" s="35">
        <v>43965</v>
      </c>
      <c r="B84" s="12">
        <v>16</v>
      </c>
      <c r="C84" s="12">
        <v>5</v>
      </c>
      <c r="D84" s="12">
        <v>1</v>
      </c>
      <c r="E84" s="12">
        <v>0</v>
      </c>
      <c r="F84" s="12">
        <v>0</v>
      </c>
      <c r="G84" s="12">
        <v>0</v>
      </c>
      <c r="H84" s="12">
        <v>-0.72564876814043333</v>
      </c>
      <c r="I84" s="53"/>
      <c r="J84" s="11">
        <v>0</v>
      </c>
      <c r="K84" s="12">
        <v>1</v>
      </c>
      <c r="L84" s="12">
        <v>0</v>
      </c>
      <c r="M84" s="14" t="s">
        <v>18</v>
      </c>
    </row>
    <row r="85" spans="1:13" x14ac:dyDescent="0.25">
      <c r="A85" s="35">
        <v>43956</v>
      </c>
      <c r="B85" s="12">
        <v>13</v>
      </c>
      <c r="C85" s="12">
        <v>5</v>
      </c>
      <c r="D85" s="12">
        <v>1</v>
      </c>
      <c r="E85" s="12">
        <v>0</v>
      </c>
      <c r="F85" s="12">
        <v>0</v>
      </c>
      <c r="G85" s="12">
        <v>0</v>
      </c>
      <c r="H85" s="12">
        <v>-0.72418156016081892</v>
      </c>
      <c r="I85" s="53"/>
      <c r="J85" s="11">
        <v>0</v>
      </c>
      <c r="K85" s="12">
        <v>1</v>
      </c>
      <c r="L85" s="12">
        <v>0</v>
      </c>
      <c r="M85" s="14" t="s">
        <v>18</v>
      </c>
    </row>
    <row r="86" spans="1:13" x14ac:dyDescent="0.25">
      <c r="A86" s="35">
        <v>43995</v>
      </c>
      <c r="B86" s="12">
        <v>15</v>
      </c>
      <c r="C86" s="12">
        <v>6</v>
      </c>
      <c r="D86" s="12">
        <v>1</v>
      </c>
      <c r="E86" s="12">
        <v>1</v>
      </c>
      <c r="F86" s="12">
        <v>0</v>
      </c>
      <c r="G86" s="12">
        <v>0</v>
      </c>
      <c r="H86" s="12">
        <v>-0.63402936294565848</v>
      </c>
      <c r="I86" s="53"/>
      <c r="J86" s="11">
        <v>0</v>
      </c>
      <c r="K86" s="12">
        <v>1</v>
      </c>
      <c r="L86" s="12">
        <v>0</v>
      </c>
      <c r="M86" s="14" t="s">
        <v>18</v>
      </c>
    </row>
    <row r="87" spans="1:13" x14ac:dyDescent="0.25">
      <c r="A87" s="35">
        <v>43950</v>
      </c>
      <c r="B87" s="12">
        <v>15</v>
      </c>
      <c r="C87" s="12">
        <v>4</v>
      </c>
      <c r="D87" s="12">
        <v>0</v>
      </c>
      <c r="E87" s="12">
        <v>0</v>
      </c>
      <c r="F87" s="12">
        <v>0</v>
      </c>
      <c r="G87" s="12">
        <v>0</v>
      </c>
      <c r="H87" s="12">
        <v>-0.72102643089523644</v>
      </c>
      <c r="I87" s="53"/>
      <c r="J87" s="11">
        <v>0</v>
      </c>
      <c r="K87" s="12">
        <v>1</v>
      </c>
      <c r="L87" s="12">
        <v>0</v>
      </c>
      <c r="M87" s="14" t="s">
        <v>18</v>
      </c>
    </row>
    <row r="88" spans="1:13" x14ac:dyDescent="0.25">
      <c r="A88" s="35">
        <v>43924</v>
      </c>
      <c r="B88" s="12">
        <v>14</v>
      </c>
      <c r="C88" s="12">
        <v>4</v>
      </c>
      <c r="D88" s="12">
        <v>0</v>
      </c>
      <c r="E88" s="12">
        <v>0</v>
      </c>
      <c r="F88" s="12">
        <v>0</v>
      </c>
      <c r="G88" s="12">
        <v>0</v>
      </c>
      <c r="H88" s="12">
        <v>-0.71968189111104752</v>
      </c>
      <c r="I88" s="53"/>
      <c r="J88" s="11">
        <v>0</v>
      </c>
      <c r="K88" s="12">
        <v>0</v>
      </c>
      <c r="L88" s="12">
        <v>1</v>
      </c>
      <c r="M88" s="14" t="s">
        <v>19</v>
      </c>
    </row>
    <row r="89" spans="1:13" x14ac:dyDescent="0.25">
      <c r="A89" s="35">
        <v>43950</v>
      </c>
      <c r="B89" s="12">
        <v>14</v>
      </c>
      <c r="C89" s="12">
        <v>4</v>
      </c>
      <c r="D89" s="12">
        <v>0</v>
      </c>
      <c r="E89" s="12">
        <v>0</v>
      </c>
      <c r="F89" s="12">
        <v>0</v>
      </c>
      <c r="G89" s="12">
        <v>0</v>
      </c>
      <c r="H89" s="12">
        <v>-0.71522614987823141</v>
      </c>
      <c r="I89" s="53"/>
      <c r="J89" s="11">
        <v>0</v>
      </c>
      <c r="K89" s="12">
        <v>0</v>
      </c>
      <c r="L89" s="12">
        <v>1</v>
      </c>
      <c r="M89" s="14" t="s">
        <v>19</v>
      </c>
    </row>
    <row r="90" spans="1:13" x14ac:dyDescent="0.25">
      <c r="A90" s="35">
        <v>43930</v>
      </c>
      <c r="B90" s="12">
        <v>15</v>
      </c>
      <c r="C90" s="12">
        <v>4</v>
      </c>
      <c r="D90" s="12">
        <v>0</v>
      </c>
      <c r="E90" s="12">
        <v>0</v>
      </c>
      <c r="F90" s="12">
        <v>0</v>
      </c>
      <c r="G90" s="12">
        <v>0</v>
      </c>
      <c r="H90" s="12">
        <v>-0.70844810850012796</v>
      </c>
      <c r="I90" s="53"/>
      <c r="J90" s="11">
        <v>0</v>
      </c>
      <c r="K90" s="12">
        <v>1</v>
      </c>
      <c r="L90" s="12">
        <v>0</v>
      </c>
      <c r="M90" s="14" t="s">
        <v>18</v>
      </c>
    </row>
    <row r="91" spans="1:13" x14ac:dyDescent="0.25">
      <c r="A91" s="35">
        <v>43959</v>
      </c>
      <c r="B91" s="12">
        <v>13</v>
      </c>
      <c r="C91" s="12">
        <v>5</v>
      </c>
      <c r="D91" s="12">
        <v>1</v>
      </c>
      <c r="E91" s="12">
        <v>0</v>
      </c>
      <c r="F91" s="12">
        <v>0</v>
      </c>
      <c r="G91" s="12">
        <v>0</v>
      </c>
      <c r="H91" s="12">
        <v>-0.70541991794228154</v>
      </c>
      <c r="I91" s="53"/>
      <c r="J91" s="11">
        <v>0</v>
      </c>
      <c r="K91" s="12">
        <v>1</v>
      </c>
      <c r="L91" s="12">
        <v>0</v>
      </c>
      <c r="M91" s="14" t="s">
        <v>18</v>
      </c>
    </row>
    <row r="92" spans="1:13" x14ac:dyDescent="0.25">
      <c r="A92" s="35">
        <v>43955</v>
      </c>
      <c r="B92" s="12">
        <v>15</v>
      </c>
      <c r="C92" s="12">
        <v>5</v>
      </c>
      <c r="D92" s="12">
        <v>1</v>
      </c>
      <c r="E92" s="12">
        <v>0</v>
      </c>
      <c r="F92" s="12">
        <v>0</v>
      </c>
      <c r="G92" s="12">
        <v>0</v>
      </c>
      <c r="H92" s="12">
        <v>-0.70415466738542776</v>
      </c>
      <c r="I92" s="53"/>
      <c r="J92" s="11">
        <v>0</v>
      </c>
      <c r="K92" s="12">
        <v>1</v>
      </c>
      <c r="L92" s="12">
        <v>0</v>
      </c>
      <c r="M92" s="14" t="s">
        <v>18</v>
      </c>
    </row>
    <row r="93" spans="1:13" x14ac:dyDescent="0.25">
      <c r="A93" s="35">
        <v>43973</v>
      </c>
      <c r="B93" s="12">
        <v>15</v>
      </c>
      <c r="C93" s="12">
        <v>5</v>
      </c>
      <c r="D93" s="12">
        <v>1</v>
      </c>
      <c r="E93" s="12">
        <v>0</v>
      </c>
      <c r="F93" s="12">
        <v>0</v>
      </c>
      <c r="G93" s="12">
        <v>0</v>
      </c>
      <c r="H93" s="12">
        <v>-0.70388989580052119</v>
      </c>
      <c r="I93" s="53"/>
      <c r="J93" s="11">
        <v>0</v>
      </c>
      <c r="K93" s="12">
        <v>1</v>
      </c>
      <c r="L93" s="12">
        <v>0</v>
      </c>
      <c r="M93" s="14" t="s">
        <v>18</v>
      </c>
    </row>
    <row r="94" spans="1:13" x14ac:dyDescent="0.25">
      <c r="A94" s="35">
        <v>43976</v>
      </c>
      <c r="B94" s="12">
        <v>16</v>
      </c>
      <c r="C94" s="12">
        <v>5</v>
      </c>
      <c r="D94" s="12">
        <v>1</v>
      </c>
      <c r="E94" s="12">
        <v>0</v>
      </c>
      <c r="F94" s="12">
        <v>0</v>
      </c>
      <c r="G94" s="12">
        <v>1</v>
      </c>
      <c r="H94" s="12">
        <v>-0.70372959966782178</v>
      </c>
      <c r="I94" s="53"/>
      <c r="J94" s="11">
        <v>0</v>
      </c>
      <c r="K94" s="12">
        <v>1</v>
      </c>
      <c r="L94" s="12">
        <v>0</v>
      </c>
      <c r="M94" s="14" t="s">
        <v>18</v>
      </c>
    </row>
    <row r="95" spans="1:13" x14ac:dyDescent="0.25">
      <c r="A95" s="35">
        <v>43980</v>
      </c>
      <c r="B95" s="12">
        <v>14</v>
      </c>
      <c r="C95" s="12">
        <v>5</v>
      </c>
      <c r="D95" s="12">
        <v>1</v>
      </c>
      <c r="E95" s="12">
        <v>0</v>
      </c>
      <c r="F95" s="12">
        <v>0</v>
      </c>
      <c r="G95" s="12">
        <v>0</v>
      </c>
      <c r="H95" s="12">
        <v>-0.70360196334142788</v>
      </c>
      <c r="I95" s="53"/>
      <c r="J95" s="11">
        <v>0</v>
      </c>
      <c r="K95" s="12">
        <v>1</v>
      </c>
      <c r="L95" s="12">
        <v>0</v>
      </c>
      <c r="M95" s="14" t="s">
        <v>18</v>
      </c>
    </row>
    <row r="96" spans="1:13" x14ac:dyDescent="0.25">
      <c r="A96" s="35">
        <v>43918</v>
      </c>
      <c r="B96" s="12">
        <v>13</v>
      </c>
      <c r="C96" s="12">
        <v>3</v>
      </c>
      <c r="D96" s="12">
        <v>0</v>
      </c>
      <c r="E96" s="12">
        <v>1</v>
      </c>
      <c r="F96" s="12">
        <v>0</v>
      </c>
      <c r="G96" s="12">
        <v>0</v>
      </c>
      <c r="H96" s="12">
        <v>-0.57459086302357798</v>
      </c>
      <c r="I96" s="53"/>
      <c r="J96" s="11">
        <v>0</v>
      </c>
      <c r="K96" s="12">
        <v>0</v>
      </c>
      <c r="L96" s="12">
        <v>1</v>
      </c>
      <c r="M96" s="14" t="s">
        <v>19</v>
      </c>
    </row>
    <row r="97" spans="1:13" x14ac:dyDescent="0.25">
      <c r="A97" s="35">
        <v>43971</v>
      </c>
      <c r="B97" s="12">
        <v>15</v>
      </c>
      <c r="C97" s="12">
        <v>5</v>
      </c>
      <c r="D97" s="12">
        <v>1</v>
      </c>
      <c r="E97" s="12">
        <v>0</v>
      </c>
      <c r="F97" s="12">
        <v>0</v>
      </c>
      <c r="G97" s="12">
        <v>0</v>
      </c>
      <c r="H97" s="12">
        <v>-0.69457323224762668</v>
      </c>
      <c r="I97" s="53"/>
      <c r="J97" s="11">
        <v>0</v>
      </c>
      <c r="K97" s="12">
        <v>1</v>
      </c>
      <c r="L97" s="12">
        <v>0</v>
      </c>
      <c r="M97" s="14" t="s">
        <v>18</v>
      </c>
    </row>
    <row r="98" spans="1:13" x14ac:dyDescent="0.25">
      <c r="A98" s="35">
        <v>43955</v>
      </c>
      <c r="B98" s="12">
        <v>14</v>
      </c>
      <c r="C98" s="12">
        <v>5</v>
      </c>
      <c r="D98" s="12">
        <v>1</v>
      </c>
      <c r="E98" s="12">
        <v>0</v>
      </c>
      <c r="F98" s="12">
        <v>0</v>
      </c>
      <c r="G98" s="12">
        <v>0</v>
      </c>
      <c r="H98" s="12">
        <v>-0.69227749407653594</v>
      </c>
      <c r="I98" s="53"/>
      <c r="J98" s="11">
        <v>0</v>
      </c>
      <c r="K98" s="12">
        <v>1</v>
      </c>
      <c r="L98" s="12">
        <v>0</v>
      </c>
      <c r="M98" s="14" t="s">
        <v>18</v>
      </c>
    </row>
    <row r="99" spans="1:13" x14ac:dyDescent="0.25">
      <c r="A99" s="35">
        <v>43929</v>
      </c>
      <c r="B99" s="12">
        <v>14</v>
      </c>
      <c r="C99" s="12">
        <v>4</v>
      </c>
      <c r="D99" s="12">
        <v>0</v>
      </c>
      <c r="E99" s="12">
        <v>0</v>
      </c>
      <c r="F99" s="12">
        <v>0</v>
      </c>
      <c r="G99" s="12">
        <v>0</v>
      </c>
      <c r="H99" s="12">
        <v>-0.69137242206903415</v>
      </c>
      <c r="I99" s="53"/>
      <c r="J99" s="11">
        <v>0</v>
      </c>
      <c r="K99" s="12">
        <v>0</v>
      </c>
      <c r="L99" s="12">
        <v>1</v>
      </c>
      <c r="M99" s="14" t="s">
        <v>19</v>
      </c>
    </row>
    <row r="100" spans="1:13" x14ac:dyDescent="0.25">
      <c r="A100" s="35">
        <v>43979</v>
      </c>
      <c r="B100" s="12">
        <v>15</v>
      </c>
      <c r="C100" s="12">
        <v>5</v>
      </c>
      <c r="D100" s="12">
        <v>1</v>
      </c>
      <c r="E100" s="12">
        <v>0</v>
      </c>
      <c r="F100" s="12">
        <v>0</v>
      </c>
      <c r="G100" s="12">
        <v>0</v>
      </c>
      <c r="H100" s="12">
        <v>-0.68921167589874477</v>
      </c>
      <c r="I100" s="53"/>
      <c r="J100" s="11">
        <v>0</v>
      </c>
      <c r="K100" s="12">
        <v>1</v>
      </c>
      <c r="L100" s="12">
        <v>0</v>
      </c>
      <c r="M100" s="14" t="s">
        <v>18</v>
      </c>
    </row>
    <row r="101" spans="1:13" x14ac:dyDescent="0.25">
      <c r="A101" s="35">
        <v>43957</v>
      </c>
      <c r="B101" s="12">
        <v>14</v>
      </c>
      <c r="C101" s="12">
        <v>5</v>
      </c>
      <c r="D101" s="12">
        <v>1</v>
      </c>
      <c r="E101" s="12">
        <v>0</v>
      </c>
      <c r="F101" s="12">
        <v>0</v>
      </c>
      <c r="G101" s="12">
        <v>0</v>
      </c>
      <c r="H101" s="12">
        <v>-0.68857914642560047</v>
      </c>
      <c r="I101" s="53"/>
      <c r="J101" s="11">
        <v>0</v>
      </c>
      <c r="K101" s="12">
        <v>1</v>
      </c>
      <c r="L101" s="12">
        <v>0</v>
      </c>
      <c r="M101" s="14" t="s">
        <v>18</v>
      </c>
    </row>
    <row r="102" spans="1:13" x14ac:dyDescent="0.25">
      <c r="A102" s="35">
        <v>43945</v>
      </c>
      <c r="B102" s="12">
        <v>15</v>
      </c>
      <c r="C102" s="12">
        <v>4</v>
      </c>
      <c r="D102" s="12">
        <v>0</v>
      </c>
      <c r="E102" s="12">
        <v>0</v>
      </c>
      <c r="F102" s="12">
        <v>0</v>
      </c>
      <c r="G102" s="12">
        <v>0</v>
      </c>
      <c r="H102" s="12">
        <v>-0.68439783779028518</v>
      </c>
      <c r="I102" s="53"/>
      <c r="J102" s="11">
        <v>0</v>
      </c>
      <c r="K102" s="12">
        <v>1</v>
      </c>
      <c r="L102" s="12">
        <v>0</v>
      </c>
      <c r="M102" s="14" t="s">
        <v>18</v>
      </c>
    </row>
    <row r="103" spans="1:13" x14ac:dyDescent="0.25">
      <c r="A103" s="35"/>
      <c r="B103" s="12"/>
      <c r="C103" s="12"/>
      <c r="D103" s="12">
        <f>100-SUM(D3:D102)</f>
        <v>52</v>
      </c>
      <c r="E103" s="12">
        <f>100-SUM(E3:E102)</f>
        <v>47</v>
      </c>
      <c r="F103" s="12"/>
      <c r="G103" s="12"/>
      <c r="H103" s="12"/>
      <c r="I103" s="53"/>
      <c r="J103" s="11">
        <f>SUM(J3:J102)</f>
        <v>0</v>
      </c>
      <c r="K103" s="11">
        <f t="shared" ref="K103:L103" si="0">SUM(K3:K102)</f>
        <v>54</v>
      </c>
      <c r="L103" s="11">
        <f t="shared" si="0"/>
        <v>46</v>
      </c>
      <c r="M103" s="14"/>
    </row>
  </sheetData>
  <sortState ref="A3:M103">
    <sortCondition ref="I3:I103"/>
  </sortState>
  <pageMargins left="0.7" right="0.7" top="0.75" bottom="0.75" header="0.3" footer="0.3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75D9A-5D32-4C08-AB5C-0BEE684BA112}">
  <dimension ref="A1:O103"/>
  <sheetViews>
    <sheetView tabSelected="1" workbookViewId="0">
      <selection activeCell="I3" sqref="I3:I103"/>
    </sheetView>
  </sheetViews>
  <sheetFormatPr defaultRowHeight="15" x14ac:dyDescent="0.25"/>
  <cols>
    <col min="1" max="1" width="10.42578125" bestFit="1" customWidth="1"/>
    <col min="2" max="2" width="5" bestFit="1" customWidth="1"/>
    <col min="3" max="3" width="8.85546875" bestFit="1" customWidth="1"/>
    <col min="4" max="4" width="6.85546875" bestFit="1" customWidth="1"/>
    <col min="5" max="5" width="6.5703125" bestFit="1" customWidth="1"/>
    <col min="6" max="6" width="4.85546875" bestFit="1" customWidth="1"/>
    <col min="7" max="7" width="7.85546875" bestFit="1" customWidth="1"/>
    <col min="8" max="8" width="11.85546875" bestFit="1" customWidth="1"/>
    <col min="9" max="9" width="6.42578125" style="42" bestFit="1" customWidth="1"/>
    <col min="10" max="10" width="7.140625" bestFit="1" customWidth="1"/>
    <col min="11" max="11" width="8" bestFit="1" customWidth="1"/>
    <col min="12" max="12" width="9.5703125" bestFit="1" customWidth="1"/>
    <col min="13" max="13" width="13.5703125" bestFit="1" customWidth="1"/>
    <col min="14" max="14" width="14.5703125" bestFit="1" customWidth="1"/>
  </cols>
  <sheetData>
    <row r="1" spans="1:14" ht="15.75" x14ac:dyDescent="0.25">
      <c r="A1" s="41"/>
      <c r="I1"/>
    </row>
    <row r="2" spans="1:14" x14ac:dyDescent="0.25">
      <c r="A2" s="19" t="s">
        <v>5</v>
      </c>
      <c r="B2" s="19" t="s">
        <v>6</v>
      </c>
      <c r="C2" s="19" t="s">
        <v>8</v>
      </c>
      <c r="D2" s="19" t="s">
        <v>72</v>
      </c>
      <c r="E2" s="19" t="s">
        <v>3</v>
      </c>
      <c r="F2" s="19" t="s">
        <v>2</v>
      </c>
      <c r="G2" s="19" t="s">
        <v>7</v>
      </c>
      <c r="H2" s="19" t="s">
        <v>73</v>
      </c>
      <c r="I2" s="19" t="s">
        <v>74</v>
      </c>
      <c r="J2" s="19" t="s">
        <v>9</v>
      </c>
      <c r="K2" s="36" t="s">
        <v>28</v>
      </c>
      <c r="L2" s="36" t="s">
        <v>29</v>
      </c>
      <c r="M2" s="36" t="s">
        <v>30</v>
      </c>
      <c r="N2" s="36" t="s">
        <v>20</v>
      </c>
    </row>
    <row r="3" spans="1:14" x14ac:dyDescent="0.25">
      <c r="A3" s="37">
        <v>42526</v>
      </c>
      <c r="B3" s="20">
        <v>11</v>
      </c>
      <c r="C3" s="20">
        <v>1</v>
      </c>
      <c r="D3" s="20">
        <v>1</v>
      </c>
      <c r="E3" s="20">
        <v>6</v>
      </c>
      <c r="F3" s="20">
        <v>2016</v>
      </c>
      <c r="G3" s="20">
        <v>1</v>
      </c>
      <c r="H3">
        <v>0.52968202663588848</v>
      </c>
      <c r="I3" s="54"/>
      <c r="J3" s="20">
        <v>0</v>
      </c>
      <c r="K3" s="38">
        <v>0</v>
      </c>
      <c r="L3" s="39">
        <v>0</v>
      </c>
      <c r="M3" s="39">
        <v>1</v>
      </c>
      <c r="N3" s="40" t="s">
        <v>30</v>
      </c>
    </row>
    <row r="4" spans="1:14" x14ac:dyDescent="0.25">
      <c r="A4" s="37">
        <v>42512</v>
      </c>
      <c r="B4" s="20">
        <v>12</v>
      </c>
      <c r="C4" s="20">
        <v>1</v>
      </c>
      <c r="D4" s="20">
        <v>1</v>
      </c>
      <c r="E4" s="20">
        <v>5</v>
      </c>
      <c r="F4" s="20">
        <v>2016</v>
      </c>
      <c r="G4" s="20">
        <v>1</v>
      </c>
      <c r="H4">
        <v>0.57964674329208521</v>
      </c>
      <c r="I4" s="54"/>
      <c r="J4" s="20">
        <v>0</v>
      </c>
      <c r="K4" s="38">
        <v>0</v>
      </c>
      <c r="L4" s="39">
        <v>0</v>
      </c>
      <c r="M4" s="39">
        <v>1</v>
      </c>
      <c r="N4" s="40" t="s">
        <v>30</v>
      </c>
    </row>
    <row r="5" spans="1:14" x14ac:dyDescent="0.25">
      <c r="A5" s="37">
        <v>42491</v>
      </c>
      <c r="B5" s="20">
        <v>12</v>
      </c>
      <c r="C5" s="20">
        <v>1</v>
      </c>
      <c r="D5" s="20">
        <v>1</v>
      </c>
      <c r="E5" s="20">
        <v>5</v>
      </c>
      <c r="F5" s="20">
        <v>2016</v>
      </c>
      <c r="G5" s="20">
        <v>1</v>
      </c>
      <c r="H5">
        <v>0.58433443926303685</v>
      </c>
      <c r="I5" s="54"/>
      <c r="J5" s="20">
        <v>0</v>
      </c>
      <c r="K5" s="38">
        <v>0</v>
      </c>
      <c r="L5" s="39">
        <v>0</v>
      </c>
      <c r="M5" s="39">
        <v>1</v>
      </c>
      <c r="N5" s="40" t="s">
        <v>30</v>
      </c>
    </row>
    <row r="6" spans="1:14" x14ac:dyDescent="0.25">
      <c r="A6" s="37">
        <v>42498</v>
      </c>
      <c r="B6" s="20">
        <v>12</v>
      </c>
      <c r="C6" s="20">
        <v>1</v>
      </c>
      <c r="D6" s="20">
        <v>1</v>
      </c>
      <c r="E6" s="20">
        <v>5</v>
      </c>
      <c r="F6" s="20">
        <v>2016</v>
      </c>
      <c r="G6" s="20">
        <v>1</v>
      </c>
      <c r="H6">
        <v>0.59343408438311929</v>
      </c>
      <c r="I6" s="54"/>
      <c r="J6" s="20">
        <v>0</v>
      </c>
      <c r="K6" s="38">
        <v>0</v>
      </c>
      <c r="L6" s="39">
        <v>0</v>
      </c>
      <c r="M6" s="39">
        <v>1</v>
      </c>
      <c r="N6" s="40" t="s">
        <v>30</v>
      </c>
    </row>
    <row r="7" spans="1:14" x14ac:dyDescent="0.25">
      <c r="A7" s="37">
        <v>42526</v>
      </c>
      <c r="B7" s="20">
        <v>10</v>
      </c>
      <c r="C7" s="20">
        <v>1</v>
      </c>
      <c r="D7" s="20">
        <v>1</v>
      </c>
      <c r="E7" s="20">
        <v>6</v>
      </c>
      <c r="F7" s="20">
        <v>2016</v>
      </c>
      <c r="G7" s="20">
        <v>1</v>
      </c>
      <c r="H7">
        <v>0.58899909378345017</v>
      </c>
      <c r="I7" s="54"/>
      <c r="J7" s="20">
        <v>0</v>
      </c>
      <c r="K7" s="38">
        <v>0</v>
      </c>
      <c r="L7" s="39">
        <v>0</v>
      </c>
      <c r="M7" s="39">
        <v>1</v>
      </c>
      <c r="N7" s="40" t="s">
        <v>30</v>
      </c>
    </row>
    <row r="8" spans="1:14" x14ac:dyDescent="0.25">
      <c r="A8" s="37">
        <v>42526</v>
      </c>
      <c r="B8" s="20">
        <v>12</v>
      </c>
      <c r="C8" s="20">
        <v>1</v>
      </c>
      <c r="D8" s="20">
        <v>1</v>
      </c>
      <c r="E8" s="20">
        <v>6</v>
      </c>
      <c r="F8" s="20">
        <v>2016</v>
      </c>
      <c r="G8" s="20">
        <v>1</v>
      </c>
      <c r="H8">
        <v>0.59126183263463483</v>
      </c>
      <c r="I8" s="54"/>
      <c r="J8" s="20">
        <v>0</v>
      </c>
      <c r="K8" s="38">
        <v>0</v>
      </c>
      <c r="L8" s="39">
        <v>0</v>
      </c>
      <c r="M8" s="39">
        <v>1</v>
      </c>
      <c r="N8" s="40" t="s">
        <v>30</v>
      </c>
    </row>
    <row r="9" spans="1:14" x14ac:dyDescent="0.25">
      <c r="A9" s="37">
        <v>42533</v>
      </c>
      <c r="B9" s="20">
        <v>11</v>
      </c>
      <c r="C9" s="20">
        <v>1</v>
      </c>
      <c r="D9" s="20">
        <v>1</v>
      </c>
      <c r="E9" s="20">
        <v>6</v>
      </c>
      <c r="F9" s="20">
        <v>2016</v>
      </c>
      <c r="G9" s="20">
        <v>1</v>
      </c>
      <c r="H9">
        <v>0.59285446080959381</v>
      </c>
      <c r="I9" s="54"/>
      <c r="J9" s="20">
        <v>0</v>
      </c>
      <c r="K9" s="38">
        <v>0</v>
      </c>
      <c r="L9" s="39">
        <v>0</v>
      </c>
      <c r="M9" s="39">
        <v>1</v>
      </c>
      <c r="N9" s="40" t="s">
        <v>30</v>
      </c>
    </row>
    <row r="10" spans="1:14" x14ac:dyDescent="0.25">
      <c r="A10" s="37">
        <v>42525</v>
      </c>
      <c r="B10" s="20">
        <v>11</v>
      </c>
      <c r="C10" s="20">
        <v>1</v>
      </c>
      <c r="D10" s="20">
        <v>0</v>
      </c>
      <c r="E10" s="20">
        <v>6</v>
      </c>
      <c r="F10" s="20">
        <v>2016</v>
      </c>
      <c r="G10" s="20">
        <v>1</v>
      </c>
      <c r="H10">
        <v>0.47714723854688584</v>
      </c>
      <c r="I10" s="54"/>
      <c r="J10" s="20">
        <v>0</v>
      </c>
      <c r="K10" s="38">
        <v>0</v>
      </c>
      <c r="L10" s="39">
        <v>0</v>
      </c>
      <c r="M10" s="39">
        <v>1</v>
      </c>
      <c r="N10" s="40" t="s">
        <v>30</v>
      </c>
    </row>
    <row r="11" spans="1:14" x14ac:dyDescent="0.25">
      <c r="A11" s="37">
        <v>42491</v>
      </c>
      <c r="B11" s="20">
        <v>14</v>
      </c>
      <c r="C11" s="20">
        <v>1</v>
      </c>
      <c r="D11" s="20">
        <v>1</v>
      </c>
      <c r="E11" s="20">
        <v>5</v>
      </c>
      <c r="F11" s="20">
        <v>2016</v>
      </c>
      <c r="G11" s="20">
        <v>1</v>
      </c>
      <c r="H11">
        <v>0.62096991861278461</v>
      </c>
      <c r="I11" s="54"/>
      <c r="J11" s="20">
        <v>0</v>
      </c>
      <c r="K11" s="38">
        <v>0</v>
      </c>
      <c r="L11" s="39">
        <v>0</v>
      </c>
      <c r="M11" s="39">
        <v>1</v>
      </c>
      <c r="N11" s="40" t="s">
        <v>30</v>
      </c>
    </row>
    <row r="12" spans="1:14" x14ac:dyDescent="0.25">
      <c r="A12" s="37">
        <v>42512</v>
      </c>
      <c r="B12" s="20">
        <v>14</v>
      </c>
      <c r="C12" s="20">
        <v>1</v>
      </c>
      <c r="D12" s="20">
        <v>1</v>
      </c>
      <c r="E12" s="20">
        <v>5</v>
      </c>
      <c r="F12" s="20">
        <v>2016</v>
      </c>
      <c r="G12" s="20">
        <v>1</v>
      </c>
      <c r="H12">
        <v>0.62110779202369493</v>
      </c>
      <c r="I12" s="54"/>
      <c r="J12" s="20">
        <v>0</v>
      </c>
      <c r="K12" s="38">
        <v>0</v>
      </c>
      <c r="L12" s="39">
        <v>0</v>
      </c>
      <c r="M12" s="39">
        <v>1</v>
      </c>
      <c r="N12" s="40" t="s">
        <v>30</v>
      </c>
    </row>
    <row r="13" spans="1:14" x14ac:dyDescent="0.25">
      <c r="A13" s="37">
        <v>42463</v>
      </c>
      <c r="B13" s="20">
        <v>13</v>
      </c>
      <c r="C13" s="20">
        <v>1</v>
      </c>
      <c r="D13" s="20">
        <v>1</v>
      </c>
      <c r="E13" s="20">
        <v>4</v>
      </c>
      <c r="F13" s="20">
        <v>2016</v>
      </c>
      <c r="G13" s="20">
        <v>0</v>
      </c>
      <c r="H13">
        <v>0.60979784690259831</v>
      </c>
      <c r="I13" s="54"/>
      <c r="J13" s="20">
        <v>0</v>
      </c>
      <c r="K13" s="38">
        <v>0</v>
      </c>
      <c r="L13" s="39">
        <v>0</v>
      </c>
      <c r="M13" s="39">
        <v>1</v>
      </c>
      <c r="N13" s="40" t="s">
        <v>30</v>
      </c>
    </row>
    <row r="14" spans="1:14" x14ac:dyDescent="0.25">
      <c r="A14" s="37">
        <v>42463</v>
      </c>
      <c r="B14" s="20">
        <v>14</v>
      </c>
      <c r="C14" s="20">
        <v>1</v>
      </c>
      <c r="D14" s="20">
        <v>1</v>
      </c>
      <c r="E14" s="20">
        <v>4</v>
      </c>
      <c r="F14" s="20">
        <v>2016</v>
      </c>
      <c r="G14" s="20">
        <v>0</v>
      </c>
      <c r="H14">
        <v>0.61087179027872984</v>
      </c>
      <c r="I14" s="54"/>
      <c r="J14" s="20">
        <v>0</v>
      </c>
      <c r="K14" s="38">
        <v>0</v>
      </c>
      <c r="L14" s="39">
        <v>0</v>
      </c>
      <c r="M14" s="39">
        <v>1</v>
      </c>
      <c r="N14" s="40" t="s">
        <v>30</v>
      </c>
    </row>
    <row r="15" spans="1:14" x14ac:dyDescent="0.25">
      <c r="A15" s="37">
        <v>42491</v>
      </c>
      <c r="B15" s="20">
        <v>15</v>
      </c>
      <c r="C15" s="20">
        <v>1</v>
      </c>
      <c r="D15" s="20">
        <v>1</v>
      </c>
      <c r="E15" s="20">
        <v>5</v>
      </c>
      <c r="F15" s="20">
        <v>2016</v>
      </c>
      <c r="G15" s="20">
        <v>1</v>
      </c>
      <c r="H15">
        <v>0.6313280176981555</v>
      </c>
      <c r="I15" s="54"/>
      <c r="J15" s="20">
        <v>0</v>
      </c>
      <c r="K15" s="38">
        <v>0</v>
      </c>
      <c r="L15" s="39">
        <v>1</v>
      </c>
      <c r="M15" s="39">
        <v>0</v>
      </c>
      <c r="N15" s="40" t="s">
        <v>29</v>
      </c>
    </row>
    <row r="16" spans="1:14" x14ac:dyDescent="0.25">
      <c r="A16" s="37">
        <v>42512</v>
      </c>
      <c r="B16" s="20">
        <v>15</v>
      </c>
      <c r="C16" s="20">
        <v>1</v>
      </c>
      <c r="D16" s="20">
        <v>1</v>
      </c>
      <c r="E16" s="20">
        <v>5</v>
      </c>
      <c r="F16" s="20">
        <v>2016</v>
      </c>
      <c r="G16" s="20">
        <v>1</v>
      </c>
      <c r="H16">
        <v>0.63277568851271404</v>
      </c>
      <c r="I16" s="54"/>
      <c r="J16" s="20">
        <v>0</v>
      </c>
      <c r="K16" s="38">
        <v>0</v>
      </c>
      <c r="L16" s="39">
        <v>1</v>
      </c>
      <c r="M16" s="39">
        <v>0</v>
      </c>
      <c r="N16" s="40" t="s">
        <v>29</v>
      </c>
    </row>
    <row r="17" spans="1:14" x14ac:dyDescent="0.25">
      <c r="A17" s="37">
        <v>42512</v>
      </c>
      <c r="B17" s="20">
        <v>13</v>
      </c>
      <c r="C17" s="20">
        <v>1</v>
      </c>
      <c r="D17" s="20">
        <v>1</v>
      </c>
      <c r="E17" s="20">
        <v>5</v>
      </c>
      <c r="F17" s="20">
        <v>2016</v>
      </c>
      <c r="G17" s="20">
        <v>1</v>
      </c>
      <c r="H17">
        <v>0.63341443590160329</v>
      </c>
      <c r="I17" s="54"/>
      <c r="J17" s="20">
        <v>0</v>
      </c>
      <c r="K17" s="38">
        <v>0</v>
      </c>
      <c r="L17" s="39">
        <v>0</v>
      </c>
      <c r="M17" s="39">
        <v>1</v>
      </c>
      <c r="N17" s="40" t="s">
        <v>30</v>
      </c>
    </row>
    <row r="18" spans="1:14" x14ac:dyDescent="0.25">
      <c r="A18" s="37">
        <v>42491</v>
      </c>
      <c r="B18" s="20">
        <v>13</v>
      </c>
      <c r="C18" s="20">
        <v>1</v>
      </c>
      <c r="D18" s="20">
        <v>1</v>
      </c>
      <c r="E18" s="20">
        <v>5</v>
      </c>
      <c r="F18" s="20">
        <v>2016</v>
      </c>
      <c r="G18" s="20">
        <v>1</v>
      </c>
      <c r="H18">
        <v>0.63568934718162395</v>
      </c>
      <c r="I18" s="54"/>
      <c r="J18" s="20">
        <v>0</v>
      </c>
      <c r="K18" s="38">
        <v>0</v>
      </c>
      <c r="L18" s="39">
        <v>0</v>
      </c>
      <c r="M18" s="39">
        <v>1</v>
      </c>
      <c r="N18" s="40" t="s">
        <v>30</v>
      </c>
    </row>
    <row r="19" spans="1:14" x14ac:dyDescent="0.25">
      <c r="A19" s="37">
        <v>42470</v>
      </c>
      <c r="B19" s="20">
        <v>13</v>
      </c>
      <c r="C19" s="20">
        <v>1</v>
      </c>
      <c r="D19" s="20">
        <v>1</v>
      </c>
      <c r="E19" s="20">
        <v>4</v>
      </c>
      <c r="F19" s="20">
        <v>2016</v>
      </c>
      <c r="G19" s="20">
        <v>0</v>
      </c>
      <c r="H19">
        <v>0.61679251071403007</v>
      </c>
      <c r="I19" s="54"/>
      <c r="J19" s="20">
        <v>0</v>
      </c>
      <c r="K19" s="38">
        <v>0</v>
      </c>
      <c r="L19" s="39">
        <v>0</v>
      </c>
      <c r="M19" s="39">
        <v>1</v>
      </c>
      <c r="N19" s="40" t="s">
        <v>30</v>
      </c>
    </row>
    <row r="20" spans="1:14" x14ac:dyDescent="0.25">
      <c r="A20" s="37">
        <v>42498</v>
      </c>
      <c r="B20" s="20">
        <v>14</v>
      </c>
      <c r="C20" s="20">
        <v>1</v>
      </c>
      <c r="D20" s="20">
        <v>1</v>
      </c>
      <c r="E20" s="20">
        <v>5</v>
      </c>
      <c r="F20" s="20">
        <v>2016</v>
      </c>
      <c r="G20" s="20">
        <v>1</v>
      </c>
      <c r="H20">
        <v>0.63634280392928766</v>
      </c>
      <c r="I20" s="54"/>
      <c r="J20" s="20">
        <v>0</v>
      </c>
      <c r="K20" s="38">
        <v>0</v>
      </c>
      <c r="L20" s="39">
        <v>0</v>
      </c>
      <c r="M20" s="39">
        <v>1</v>
      </c>
      <c r="N20" s="40" t="s">
        <v>30</v>
      </c>
    </row>
    <row r="21" spans="1:14" x14ac:dyDescent="0.25">
      <c r="A21" s="37">
        <v>42470</v>
      </c>
      <c r="B21" s="20">
        <v>14</v>
      </c>
      <c r="C21" s="20">
        <v>1</v>
      </c>
      <c r="D21" s="20">
        <v>1</v>
      </c>
      <c r="E21" s="20">
        <v>4</v>
      </c>
      <c r="F21" s="20">
        <v>2016</v>
      </c>
      <c r="G21" s="20">
        <v>0</v>
      </c>
      <c r="H21">
        <v>0.61821618728073324</v>
      </c>
      <c r="I21" s="54"/>
      <c r="J21" s="20">
        <v>0</v>
      </c>
      <c r="K21" s="38">
        <v>0</v>
      </c>
      <c r="L21" s="39">
        <v>0</v>
      </c>
      <c r="M21" s="39">
        <v>1</v>
      </c>
      <c r="N21" s="40" t="s">
        <v>30</v>
      </c>
    </row>
    <row r="22" spans="1:14" x14ac:dyDescent="0.25">
      <c r="A22" s="37">
        <v>42519</v>
      </c>
      <c r="B22" s="20">
        <v>12</v>
      </c>
      <c r="C22" s="20">
        <v>1</v>
      </c>
      <c r="D22" s="20">
        <v>1</v>
      </c>
      <c r="E22" s="20">
        <v>5</v>
      </c>
      <c r="F22" s="20">
        <v>2016</v>
      </c>
      <c r="G22" s="20">
        <v>1</v>
      </c>
      <c r="H22">
        <v>0.64348213254357312</v>
      </c>
      <c r="I22" s="54"/>
      <c r="J22" s="20">
        <v>0</v>
      </c>
      <c r="K22" s="38">
        <v>0</v>
      </c>
      <c r="L22" s="39">
        <v>0</v>
      </c>
      <c r="M22" s="39">
        <v>1</v>
      </c>
      <c r="N22" s="40" t="s">
        <v>30</v>
      </c>
    </row>
    <row r="23" spans="1:14" x14ac:dyDescent="0.25">
      <c r="A23" s="37">
        <v>42498</v>
      </c>
      <c r="B23" s="20">
        <v>13</v>
      </c>
      <c r="C23" s="20">
        <v>1</v>
      </c>
      <c r="D23" s="20">
        <v>1</v>
      </c>
      <c r="E23" s="20">
        <v>5</v>
      </c>
      <c r="F23" s="20">
        <v>2016</v>
      </c>
      <c r="G23" s="20">
        <v>1</v>
      </c>
      <c r="H23">
        <v>0.64851157439628559</v>
      </c>
      <c r="I23" s="54"/>
      <c r="J23" s="20">
        <v>0</v>
      </c>
      <c r="K23" s="38">
        <v>0</v>
      </c>
      <c r="L23" s="39">
        <v>0</v>
      </c>
      <c r="M23" s="39">
        <v>1</v>
      </c>
      <c r="N23" s="40" t="s">
        <v>30</v>
      </c>
    </row>
    <row r="24" spans="1:14" x14ac:dyDescent="0.25">
      <c r="A24" s="37">
        <v>42498</v>
      </c>
      <c r="B24" s="20">
        <v>15</v>
      </c>
      <c r="C24" s="20">
        <v>1</v>
      </c>
      <c r="D24" s="20">
        <v>1</v>
      </c>
      <c r="E24" s="20">
        <v>5</v>
      </c>
      <c r="F24" s="20">
        <v>2016</v>
      </c>
      <c r="G24" s="20">
        <v>1</v>
      </c>
      <c r="H24">
        <v>0.64856219406194804</v>
      </c>
      <c r="I24" s="54"/>
      <c r="J24" s="20">
        <v>0</v>
      </c>
      <c r="K24" s="38">
        <v>0</v>
      </c>
      <c r="L24" s="39">
        <v>1</v>
      </c>
      <c r="M24" s="39">
        <v>0</v>
      </c>
      <c r="N24" s="40" t="s">
        <v>29</v>
      </c>
    </row>
    <row r="25" spans="1:14" x14ac:dyDescent="0.25">
      <c r="A25" s="37">
        <v>42505</v>
      </c>
      <c r="B25" s="20">
        <v>12</v>
      </c>
      <c r="C25" s="20">
        <v>1</v>
      </c>
      <c r="D25" s="20">
        <v>1</v>
      </c>
      <c r="E25" s="20">
        <v>5</v>
      </c>
      <c r="F25" s="20">
        <v>2016</v>
      </c>
      <c r="G25" s="20">
        <v>1</v>
      </c>
      <c r="H25">
        <v>0.65161666378728322</v>
      </c>
      <c r="I25" s="54"/>
      <c r="J25" s="20">
        <v>0</v>
      </c>
      <c r="K25" s="38">
        <v>0</v>
      </c>
      <c r="L25" s="39">
        <v>0</v>
      </c>
      <c r="M25" s="39">
        <v>1</v>
      </c>
      <c r="N25" s="40" t="s">
        <v>30</v>
      </c>
    </row>
    <row r="26" spans="1:14" x14ac:dyDescent="0.25">
      <c r="A26" s="37">
        <v>42477</v>
      </c>
      <c r="B26" s="20">
        <v>13</v>
      </c>
      <c r="C26" s="20">
        <v>1</v>
      </c>
      <c r="D26" s="20">
        <v>1</v>
      </c>
      <c r="E26" s="20">
        <v>4</v>
      </c>
      <c r="F26" s="20">
        <v>2016</v>
      </c>
      <c r="G26" s="20">
        <v>0</v>
      </c>
      <c r="H26">
        <v>0.63448901015695225</v>
      </c>
      <c r="I26" s="54"/>
      <c r="J26" s="20">
        <v>0</v>
      </c>
      <c r="K26" s="38">
        <v>0</v>
      </c>
      <c r="L26" s="39">
        <v>0</v>
      </c>
      <c r="M26" s="39">
        <v>1</v>
      </c>
      <c r="N26" s="40" t="s">
        <v>30</v>
      </c>
    </row>
    <row r="27" spans="1:14" x14ac:dyDescent="0.25">
      <c r="A27" s="37">
        <v>42477</v>
      </c>
      <c r="B27" s="20">
        <v>14</v>
      </c>
      <c r="C27" s="20">
        <v>1</v>
      </c>
      <c r="D27" s="20">
        <v>1</v>
      </c>
      <c r="E27" s="20">
        <v>4</v>
      </c>
      <c r="F27" s="20">
        <v>2016</v>
      </c>
      <c r="G27" s="20">
        <v>0</v>
      </c>
      <c r="H27">
        <v>0.63647225982857003</v>
      </c>
      <c r="I27" s="54"/>
      <c r="J27" s="20">
        <v>0</v>
      </c>
      <c r="K27" s="38">
        <v>0</v>
      </c>
      <c r="L27" s="39">
        <v>0</v>
      </c>
      <c r="M27" s="39">
        <v>1</v>
      </c>
      <c r="N27" s="40" t="s">
        <v>30</v>
      </c>
    </row>
    <row r="28" spans="1:14" x14ac:dyDescent="0.25">
      <c r="A28" s="37">
        <v>42540</v>
      </c>
      <c r="B28" s="20">
        <v>11</v>
      </c>
      <c r="C28" s="20">
        <v>1</v>
      </c>
      <c r="D28" s="20">
        <v>1</v>
      </c>
      <c r="E28" s="20">
        <v>6</v>
      </c>
      <c r="F28" s="20">
        <v>2016</v>
      </c>
      <c r="G28" s="20">
        <v>1</v>
      </c>
      <c r="H28">
        <v>0.63505143241929374</v>
      </c>
      <c r="I28" s="54"/>
      <c r="J28" s="20">
        <v>0</v>
      </c>
      <c r="K28" s="38">
        <v>0</v>
      </c>
      <c r="L28" s="39">
        <v>0</v>
      </c>
      <c r="M28" s="39">
        <v>1</v>
      </c>
      <c r="N28" s="40" t="s">
        <v>30</v>
      </c>
    </row>
    <row r="29" spans="1:14" x14ac:dyDescent="0.25">
      <c r="A29" s="37">
        <v>42533</v>
      </c>
      <c r="B29" s="20">
        <v>10</v>
      </c>
      <c r="C29" s="20">
        <v>1</v>
      </c>
      <c r="D29" s="20">
        <v>1</v>
      </c>
      <c r="E29" s="20">
        <v>6</v>
      </c>
      <c r="F29" s="20">
        <v>2016</v>
      </c>
      <c r="G29" s="20">
        <v>1</v>
      </c>
      <c r="H29">
        <v>0.64399048244098922</v>
      </c>
      <c r="I29" s="54"/>
      <c r="J29" s="20">
        <v>0</v>
      </c>
      <c r="K29" s="38">
        <v>0</v>
      </c>
      <c r="L29" s="39">
        <v>0</v>
      </c>
      <c r="M29" s="39">
        <v>1</v>
      </c>
      <c r="N29" s="40" t="s">
        <v>30</v>
      </c>
    </row>
    <row r="30" spans="1:14" x14ac:dyDescent="0.25">
      <c r="A30" s="37">
        <v>42526</v>
      </c>
      <c r="B30" s="20">
        <v>13</v>
      </c>
      <c r="C30" s="20">
        <v>1</v>
      </c>
      <c r="D30" s="20">
        <v>1</v>
      </c>
      <c r="E30" s="20">
        <v>6</v>
      </c>
      <c r="F30" s="20">
        <v>2016</v>
      </c>
      <c r="G30" s="20">
        <v>1</v>
      </c>
      <c r="H30">
        <v>0.64895973259075512</v>
      </c>
      <c r="I30" s="54"/>
      <c r="J30" s="20">
        <v>0</v>
      </c>
      <c r="K30" s="38">
        <v>0</v>
      </c>
      <c r="L30" s="39">
        <v>0</v>
      </c>
      <c r="M30" s="39">
        <v>1</v>
      </c>
      <c r="N30" s="40" t="s">
        <v>30</v>
      </c>
    </row>
    <row r="31" spans="1:14" x14ac:dyDescent="0.25">
      <c r="A31" s="37">
        <v>42532</v>
      </c>
      <c r="B31" s="20">
        <v>11</v>
      </c>
      <c r="C31" s="20">
        <v>1</v>
      </c>
      <c r="D31" s="20">
        <v>0</v>
      </c>
      <c r="E31" s="20">
        <v>6</v>
      </c>
      <c r="F31" s="20">
        <v>2016</v>
      </c>
      <c r="G31" s="20">
        <v>1</v>
      </c>
      <c r="H31">
        <v>0.52715622494931869</v>
      </c>
      <c r="I31" s="54"/>
      <c r="J31" s="20">
        <v>0</v>
      </c>
      <c r="K31" s="38">
        <v>0</v>
      </c>
      <c r="L31" s="39">
        <v>0</v>
      </c>
      <c r="M31" s="39">
        <v>1</v>
      </c>
      <c r="N31" s="40" t="s">
        <v>30</v>
      </c>
    </row>
    <row r="32" spans="1:14" x14ac:dyDescent="0.25">
      <c r="A32" s="37">
        <v>42519</v>
      </c>
      <c r="B32" s="20">
        <v>14</v>
      </c>
      <c r="C32" s="20">
        <v>1</v>
      </c>
      <c r="D32" s="20">
        <v>1</v>
      </c>
      <c r="E32" s="20">
        <v>5</v>
      </c>
      <c r="F32" s="20">
        <v>2016</v>
      </c>
      <c r="G32" s="20">
        <v>1</v>
      </c>
      <c r="H32">
        <v>0.68611510526792074</v>
      </c>
      <c r="I32" s="54"/>
      <c r="J32" s="20">
        <v>0</v>
      </c>
      <c r="K32" s="38">
        <v>0</v>
      </c>
      <c r="L32" s="39">
        <v>0</v>
      </c>
      <c r="M32" s="39">
        <v>1</v>
      </c>
      <c r="N32" s="40" t="s">
        <v>30</v>
      </c>
    </row>
    <row r="33" spans="1:14" x14ac:dyDescent="0.25">
      <c r="A33" s="37">
        <v>42525</v>
      </c>
      <c r="B33" s="20">
        <v>12</v>
      </c>
      <c r="C33" s="20">
        <v>1</v>
      </c>
      <c r="D33" s="20">
        <v>0</v>
      </c>
      <c r="E33" s="20">
        <v>6</v>
      </c>
      <c r="F33" s="20">
        <v>2016</v>
      </c>
      <c r="G33" s="20">
        <v>1</v>
      </c>
      <c r="H33">
        <v>0.52814749246022774</v>
      </c>
      <c r="I33" s="54"/>
      <c r="J33" s="20">
        <v>0</v>
      </c>
      <c r="K33" s="38">
        <v>0</v>
      </c>
      <c r="L33" s="39">
        <v>0</v>
      </c>
      <c r="M33" s="39">
        <v>1</v>
      </c>
      <c r="N33" s="40" t="s">
        <v>30</v>
      </c>
    </row>
    <row r="34" spans="1:14" x14ac:dyDescent="0.25">
      <c r="A34" s="37">
        <v>42533</v>
      </c>
      <c r="B34" s="20">
        <v>12</v>
      </c>
      <c r="C34" s="20">
        <v>1</v>
      </c>
      <c r="D34" s="20">
        <v>1</v>
      </c>
      <c r="E34" s="20">
        <v>6</v>
      </c>
      <c r="F34" s="20">
        <v>2016</v>
      </c>
      <c r="G34" s="20">
        <v>1</v>
      </c>
      <c r="H34">
        <v>0.662738335565351</v>
      </c>
      <c r="I34" s="54"/>
      <c r="J34" s="20">
        <v>0</v>
      </c>
      <c r="K34" s="38">
        <v>0</v>
      </c>
      <c r="L34" s="39">
        <v>0</v>
      </c>
      <c r="M34" s="39">
        <v>1</v>
      </c>
      <c r="N34" s="40" t="s">
        <v>30</v>
      </c>
    </row>
    <row r="35" spans="1:14" x14ac:dyDescent="0.25">
      <c r="A35" s="37">
        <v>42525</v>
      </c>
      <c r="B35" s="20">
        <v>10</v>
      </c>
      <c r="C35" s="20">
        <v>1</v>
      </c>
      <c r="D35" s="20">
        <v>0</v>
      </c>
      <c r="E35" s="20">
        <v>6</v>
      </c>
      <c r="F35" s="20">
        <v>2016</v>
      </c>
      <c r="G35" s="20">
        <v>1</v>
      </c>
      <c r="H35">
        <v>0.53213222252366243</v>
      </c>
      <c r="I35" s="54"/>
      <c r="J35" s="20">
        <v>0</v>
      </c>
      <c r="K35" s="38">
        <v>0</v>
      </c>
      <c r="L35" s="39">
        <v>0</v>
      </c>
      <c r="M35" s="39">
        <v>1</v>
      </c>
      <c r="N35" s="40" t="s">
        <v>30</v>
      </c>
    </row>
    <row r="36" spans="1:14" x14ac:dyDescent="0.25">
      <c r="A36" s="37">
        <v>42505</v>
      </c>
      <c r="B36" s="20">
        <v>14</v>
      </c>
      <c r="C36" s="20">
        <v>1</v>
      </c>
      <c r="D36" s="20">
        <v>1</v>
      </c>
      <c r="E36" s="20">
        <v>5</v>
      </c>
      <c r="F36" s="20">
        <v>2016</v>
      </c>
      <c r="G36" s="20">
        <v>1</v>
      </c>
      <c r="H36">
        <v>0.69411176310072042</v>
      </c>
      <c r="I36" s="54"/>
      <c r="J36" s="20">
        <v>0</v>
      </c>
      <c r="K36" s="38">
        <v>0</v>
      </c>
      <c r="L36" s="39">
        <v>0</v>
      </c>
      <c r="M36" s="39">
        <v>1</v>
      </c>
      <c r="N36" s="40" t="s">
        <v>30</v>
      </c>
    </row>
    <row r="37" spans="1:14" x14ac:dyDescent="0.25">
      <c r="A37" s="37">
        <v>42519</v>
      </c>
      <c r="B37" s="20">
        <v>13</v>
      </c>
      <c r="C37" s="20">
        <v>1</v>
      </c>
      <c r="D37" s="20">
        <v>1</v>
      </c>
      <c r="E37" s="20">
        <v>5</v>
      </c>
      <c r="F37" s="20">
        <v>2016</v>
      </c>
      <c r="G37" s="20">
        <v>1</v>
      </c>
      <c r="H37">
        <v>0.69807706561855321</v>
      </c>
      <c r="I37" s="54"/>
      <c r="J37" s="20">
        <v>0</v>
      </c>
      <c r="K37" s="38">
        <v>0</v>
      </c>
      <c r="L37" s="39">
        <v>0</v>
      </c>
      <c r="M37" s="39">
        <v>1</v>
      </c>
      <c r="N37" s="40" t="s">
        <v>30</v>
      </c>
    </row>
    <row r="38" spans="1:14" x14ac:dyDescent="0.25">
      <c r="A38" s="37">
        <v>42519</v>
      </c>
      <c r="B38" s="20">
        <v>15</v>
      </c>
      <c r="C38" s="20">
        <v>1</v>
      </c>
      <c r="D38" s="20">
        <v>1</v>
      </c>
      <c r="E38" s="20">
        <v>5</v>
      </c>
      <c r="F38" s="20">
        <v>2016</v>
      </c>
      <c r="G38" s="20">
        <v>1</v>
      </c>
      <c r="H38">
        <v>0.69826555869512597</v>
      </c>
      <c r="I38" s="54"/>
      <c r="J38" s="20">
        <v>0</v>
      </c>
      <c r="K38" s="38">
        <v>0</v>
      </c>
      <c r="L38" s="39">
        <v>1</v>
      </c>
      <c r="M38" s="39">
        <v>0</v>
      </c>
      <c r="N38" s="40" t="s">
        <v>29</v>
      </c>
    </row>
    <row r="39" spans="1:14" x14ac:dyDescent="0.25">
      <c r="A39" s="37">
        <v>42540</v>
      </c>
      <c r="B39" s="20">
        <v>10</v>
      </c>
      <c r="C39" s="20">
        <v>1</v>
      </c>
      <c r="D39" s="20">
        <v>1</v>
      </c>
      <c r="E39" s="20">
        <v>6</v>
      </c>
      <c r="F39" s="20">
        <v>2016</v>
      </c>
      <c r="G39" s="20">
        <v>1</v>
      </c>
      <c r="H39">
        <v>0.67566896695847534</v>
      </c>
      <c r="I39" s="54"/>
      <c r="J39" s="20">
        <v>0</v>
      </c>
      <c r="K39" s="38">
        <v>0</v>
      </c>
      <c r="L39" s="39">
        <v>0</v>
      </c>
      <c r="M39" s="39">
        <v>1</v>
      </c>
      <c r="N39" s="40" t="s">
        <v>30</v>
      </c>
    </row>
    <row r="40" spans="1:14" x14ac:dyDescent="0.25">
      <c r="A40" s="37">
        <v>42505</v>
      </c>
      <c r="B40" s="20">
        <v>13</v>
      </c>
      <c r="C40" s="20">
        <v>1</v>
      </c>
      <c r="D40" s="20">
        <v>1</v>
      </c>
      <c r="E40" s="20">
        <v>5</v>
      </c>
      <c r="F40" s="20">
        <v>2016</v>
      </c>
      <c r="G40" s="20">
        <v>1</v>
      </c>
      <c r="H40">
        <v>0.70621159686226331</v>
      </c>
      <c r="I40" s="54"/>
      <c r="J40" s="20">
        <v>0</v>
      </c>
      <c r="K40" s="38">
        <v>0</v>
      </c>
      <c r="L40" s="39">
        <v>0</v>
      </c>
      <c r="M40" s="39">
        <v>1</v>
      </c>
      <c r="N40" s="40" t="s">
        <v>30</v>
      </c>
    </row>
    <row r="41" spans="1:14" x14ac:dyDescent="0.25">
      <c r="A41" s="37">
        <v>42505</v>
      </c>
      <c r="B41" s="20">
        <v>15</v>
      </c>
      <c r="C41" s="20">
        <v>1</v>
      </c>
      <c r="D41" s="20">
        <v>1</v>
      </c>
      <c r="E41" s="20">
        <v>5</v>
      </c>
      <c r="F41" s="20">
        <v>2016</v>
      </c>
      <c r="G41" s="20">
        <v>1</v>
      </c>
      <c r="H41">
        <v>0.70640008993883607</v>
      </c>
      <c r="I41" s="54"/>
      <c r="J41" s="20">
        <v>0</v>
      </c>
      <c r="K41" s="38">
        <v>0</v>
      </c>
      <c r="L41" s="39">
        <v>1</v>
      </c>
      <c r="M41" s="39">
        <v>0</v>
      </c>
      <c r="N41" s="40" t="s">
        <v>29</v>
      </c>
    </row>
    <row r="42" spans="1:14" x14ac:dyDescent="0.25">
      <c r="A42" s="37">
        <v>42526</v>
      </c>
      <c r="B42" s="20">
        <v>9</v>
      </c>
      <c r="C42" s="20">
        <v>1</v>
      </c>
      <c r="D42" s="20">
        <v>1</v>
      </c>
      <c r="E42" s="20">
        <v>6</v>
      </c>
      <c r="F42" s="20">
        <v>2016</v>
      </c>
      <c r="G42" s="20">
        <v>1</v>
      </c>
      <c r="H42">
        <v>0.68326947583893849</v>
      </c>
      <c r="I42" s="54"/>
      <c r="J42" s="20">
        <v>0</v>
      </c>
      <c r="K42" s="38">
        <v>0</v>
      </c>
      <c r="L42" s="39">
        <v>0</v>
      </c>
      <c r="M42" s="39">
        <v>1</v>
      </c>
      <c r="N42" s="40" t="s">
        <v>30</v>
      </c>
    </row>
    <row r="43" spans="1:14" x14ac:dyDescent="0.25">
      <c r="A43" s="37">
        <v>42547</v>
      </c>
      <c r="B43" s="20">
        <v>11</v>
      </c>
      <c r="C43" s="20">
        <v>1</v>
      </c>
      <c r="D43" s="20">
        <v>1</v>
      </c>
      <c r="E43" s="20">
        <v>6</v>
      </c>
      <c r="F43" s="20">
        <v>2016</v>
      </c>
      <c r="G43" s="20">
        <v>1</v>
      </c>
      <c r="H43">
        <v>0.69078096052190041</v>
      </c>
      <c r="I43" s="54"/>
      <c r="J43" s="20">
        <v>0</v>
      </c>
      <c r="K43" s="38">
        <v>0</v>
      </c>
      <c r="L43" s="39">
        <v>0</v>
      </c>
      <c r="M43" s="39">
        <v>1</v>
      </c>
      <c r="N43" s="40" t="s">
        <v>30</v>
      </c>
    </row>
    <row r="44" spans="1:14" x14ac:dyDescent="0.25">
      <c r="A44" s="37">
        <v>42526</v>
      </c>
      <c r="B44" s="20">
        <v>14</v>
      </c>
      <c r="C44" s="20">
        <v>1</v>
      </c>
      <c r="D44" s="20">
        <v>1</v>
      </c>
      <c r="E44" s="20">
        <v>6</v>
      </c>
      <c r="F44" s="20">
        <v>2016</v>
      </c>
      <c r="G44" s="20">
        <v>1</v>
      </c>
      <c r="H44">
        <v>0.69455554164231215</v>
      </c>
      <c r="I44" s="54"/>
      <c r="J44" s="20">
        <v>0</v>
      </c>
      <c r="K44" s="38">
        <v>0</v>
      </c>
      <c r="L44" s="39">
        <v>0</v>
      </c>
      <c r="M44" s="39">
        <v>1</v>
      </c>
      <c r="N44" s="40" t="s">
        <v>30</v>
      </c>
    </row>
    <row r="45" spans="1:14" x14ac:dyDescent="0.25">
      <c r="A45" s="37">
        <v>42484</v>
      </c>
      <c r="B45" s="20">
        <v>13</v>
      </c>
      <c r="C45" s="20">
        <v>1</v>
      </c>
      <c r="D45" s="20">
        <v>1</v>
      </c>
      <c r="E45" s="20">
        <v>4</v>
      </c>
      <c r="F45" s="20">
        <v>2016</v>
      </c>
      <c r="G45" s="20">
        <v>0</v>
      </c>
      <c r="H45">
        <v>0.70107820964178236</v>
      </c>
      <c r="I45" s="54"/>
      <c r="J45" s="20">
        <v>0</v>
      </c>
      <c r="K45" s="38">
        <v>0</v>
      </c>
      <c r="L45" s="39">
        <v>0</v>
      </c>
      <c r="M45" s="39">
        <v>1</v>
      </c>
      <c r="N45" s="40" t="s">
        <v>30</v>
      </c>
    </row>
    <row r="46" spans="1:14" x14ac:dyDescent="0.25">
      <c r="A46" s="37">
        <v>42497</v>
      </c>
      <c r="B46" s="20">
        <v>12</v>
      </c>
      <c r="C46" s="20">
        <v>1</v>
      </c>
      <c r="D46" s="20">
        <v>0</v>
      </c>
      <c r="E46" s="20">
        <v>5</v>
      </c>
      <c r="F46" s="20">
        <v>2016</v>
      </c>
      <c r="G46" s="20">
        <v>1</v>
      </c>
      <c r="H46">
        <v>0.59967947500000984</v>
      </c>
      <c r="I46" s="54"/>
      <c r="J46" s="20">
        <v>0</v>
      </c>
      <c r="K46" s="38">
        <v>0</v>
      </c>
      <c r="L46" s="39">
        <v>0</v>
      </c>
      <c r="M46" s="39">
        <v>1</v>
      </c>
      <c r="N46" s="40" t="s">
        <v>30</v>
      </c>
    </row>
    <row r="47" spans="1:14" x14ac:dyDescent="0.25">
      <c r="A47" s="37">
        <v>42484</v>
      </c>
      <c r="B47" s="20">
        <v>14</v>
      </c>
      <c r="C47" s="20">
        <v>1</v>
      </c>
      <c r="D47" s="20">
        <v>1</v>
      </c>
      <c r="E47" s="20">
        <v>4</v>
      </c>
      <c r="F47" s="20">
        <v>2016</v>
      </c>
      <c r="G47" s="20">
        <v>0</v>
      </c>
      <c r="H47">
        <v>0.70564948492362978</v>
      </c>
      <c r="I47" s="54"/>
      <c r="J47" s="20">
        <v>0</v>
      </c>
      <c r="K47" s="38">
        <v>0</v>
      </c>
      <c r="L47" s="39">
        <v>0</v>
      </c>
      <c r="M47" s="39">
        <v>1</v>
      </c>
      <c r="N47" s="40" t="s">
        <v>30</v>
      </c>
    </row>
    <row r="48" spans="1:14" x14ac:dyDescent="0.25">
      <c r="A48" s="37">
        <v>42525</v>
      </c>
      <c r="B48" s="20">
        <v>13</v>
      </c>
      <c r="C48" s="20">
        <v>1</v>
      </c>
      <c r="D48" s="20">
        <v>0</v>
      </c>
      <c r="E48" s="20">
        <v>6</v>
      </c>
      <c r="F48" s="20">
        <v>2016</v>
      </c>
      <c r="G48" s="20">
        <v>1</v>
      </c>
      <c r="H48">
        <v>0.56833940462199817</v>
      </c>
      <c r="I48" s="54"/>
      <c r="J48" s="20">
        <v>0</v>
      </c>
      <c r="K48" s="38">
        <v>0</v>
      </c>
      <c r="L48" s="39">
        <v>0</v>
      </c>
      <c r="M48" s="39">
        <v>1</v>
      </c>
      <c r="N48" s="40" t="s">
        <v>30</v>
      </c>
    </row>
    <row r="49" spans="1:14" x14ac:dyDescent="0.25">
      <c r="A49" s="37">
        <v>42463</v>
      </c>
      <c r="B49" s="20">
        <v>15</v>
      </c>
      <c r="C49" s="20">
        <v>1</v>
      </c>
      <c r="D49" s="20">
        <v>1</v>
      </c>
      <c r="E49" s="20">
        <v>4</v>
      </c>
      <c r="F49" s="20">
        <v>2016</v>
      </c>
      <c r="G49" s="20">
        <v>0</v>
      </c>
      <c r="H49">
        <v>0.71809667783365505</v>
      </c>
      <c r="I49" s="54"/>
      <c r="J49" s="20">
        <v>0</v>
      </c>
      <c r="K49" s="38">
        <v>0</v>
      </c>
      <c r="L49" s="39">
        <v>1</v>
      </c>
      <c r="M49" s="39">
        <v>0</v>
      </c>
      <c r="N49" s="40" t="s">
        <v>29</v>
      </c>
    </row>
    <row r="50" spans="1:14" x14ac:dyDescent="0.25">
      <c r="A50" s="37">
        <v>42540</v>
      </c>
      <c r="B50" s="20">
        <v>12</v>
      </c>
      <c r="C50" s="20">
        <v>1</v>
      </c>
      <c r="D50" s="20">
        <v>1</v>
      </c>
      <c r="E50" s="20">
        <v>6</v>
      </c>
      <c r="F50" s="20">
        <v>2016</v>
      </c>
      <c r="G50" s="20">
        <v>1</v>
      </c>
      <c r="H50">
        <v>0.71545379426726485</v>
      </c>
      <c r="I50" s="54"/>
      <c r="J50" s="20">
        <v>0</v>
      </c>
      <c r="K50" s="38">
        <v>0</v>
      </c>
      <c r="L50" s="39">
        <v>0</v>
      </c>
      <c r="M50" s="39">
        <v>1</v>
      </c>
      <c r="N50" s="40" t="s">
        <v>30</v>
      </c>
    </row>
    <row r="51" spans="1:14" x14ac:dyDescent="0.25">
      <c r="A51" s="37">
        <v>42539</v>
      </c>
      <c r="B51" s="20">
        <v>11</v>
      </c>
      <c r="C51" s="20">
        <v>1</v>
      </c>
      <c r="D51" s="20">
        <v>0</v>
      </c>
      <c r="E51" s="20">
        <v>6</v>
      </c>
      <c r="F51" s="20">
        <v>2016</v>
      </c>
      <c r="G51" s="20">
        <v>1</v>
      </c>
      <c r="H51">
        <v>0.57443452794005556</v>
      </c>
      <c r="I51" s="54"/>
      <c r="J51" s="20">
        <v>0</v>
      </c>
      <c r="K51" s="38">
        <v>0</v>
      </c>
      <c r="L51" s="39">
        <v>0</v>
      </c>
      <c r="M51" s="39">
        <v>1</v>
      </c>
      <c r="N51" s="40" t="s">
        <v>30</v>
      </c>
    </row>
    <row r="52" spans="1:14" x14ac:dyDescent="0.25">
      <c r="A52" s="37">
        <v>42512</v>
      </c>
      <c r="B52" s="20">
        <v>10</v>
      </c>
      <c r="C52" s="20">
        <v>1</v>
      </c>
      <c r="D52" s="20">
        <v>1</v>
      </c>
      <c r="E52" s="20">
        <v>5</v>
      </c>
      <c r="F52" s="20">
        <v>2016</v>
      </c>
      <c r="G52" s="20">
        <v>1</v>
      </c>
      <c r="H52">
        <v>0.74743994501756095</v>
      </c>
      <c r="I52" s="54"/>
      <c r="J52" s="20">
        <v>0</v>
      </c>
      <c r="K52" s="38">
        <v>0</v>
      </c>
      <c r="L52" s="39">
        <v>0</v>
      </c>
      <c r="M52" s="39">
        <v>1</v>
      </c>
      <c r="N52" s="40" t="s">
        <v>30</v>
      </c>
    </row>
    <row r="53" spans="1:14" x14ac:dyDescent="0.25">
      <c r="A53" s="37">
        <v>42470</v>
      </c>
      <c r="B53" s="20">
        <v>15</v>
      </c>
      <c r="C53" s="20">
        <v>1</v>
      </c>
      <c r="D53" s="20">
        <v>1</v>
      </c>
      <c r="E53" s="20">
        <v>4</v>
      </c>
      <c r="F53" s="20">
        <v>2016</v>
      </c>
      <c r="G53" s="20">
        <v>0</v>
      </c>
      <c r="H53">
        <v>0.72579080802622997</v>
      </c>
      <c r="I53" s="54"/>
      <c r="J53" s="20">
        <v>0</v>
      </c>
      <c r="K53" s="38">
        <v>0</v>
      </c>
      <c r="L53" s="39">
        <v>1</v>
      </c>
      <c r="M53" s="39">
        <v>0</v>
      </c>
      <c r="N53" s="40" t="s">
        <v>29</v>
      </c>
    </row>
    <row r="54" spans="1:14" x14ac:dyDescent="0.25">
      <c r="A54" s="37">
        <v>42547</v>
      </c>
      <c r="B54" s="20">
        <v>10</v>
      </c>
      <c r="C54" s="20">
        <v>1</v>
      </c>
      <c r="D54" s="20">
        <v>1</v>
      </c>
      <c r="E54" s="20">
        <v>6</v>
      </c>
      <c r="F54" s="20">
        <v>2016</v>
      </c>
      <c r="G54" s="20">
        <v>1</v>
      </c>
      <c r="H54">
        <v>0.72026489176464514</v>
      </c>
      <c r="I54" s="54"/>
      <c r="J54" s="20">
        <v>0</v>
      </c>
      <c r="K54" s="38">
        <v>0</v>
      </c>
      <c r="L54" s="39">
        <v>0</v>
      </c>
      <c r="M54" s="39">
        <v>1</v>
      </c>
      <c r="N54" s="40" t="s">
        <v>30</v>
      </c>
    </row>
    <row r="55" spans="1:14" x14ac:dyDescent="0.25">
      <c r="A55" s="37">
        <v>42512</v>
      </c>
      <c r="B55" s="20">
        <v>11</v>
      </c>
      <c r="C55" s="20">
        <v>1</v>
      </c>
      <c r="D55" s="20">
        <v>1</v>
      </c>
      <c r="E55" s="20">
        <v>5</v>
      </c>
      <c r="F55" s="20">
        <v>2016</v>
      </c>
      <c r="G55" s="20">
        <v>1</v>
      </c>
      <c r="H55">
        <v>0.74928041626295294</v>
      </c>
      <c r="I55" s="54"/>
      <c r="J55" s="20">
        <v>0</v>
      </c>
      <c r="K55" s="38">
        <v>0</v>
      </c>
      <c r="L55" s="39">
        <v>0</v>
      </c>
      <c r="M55" s="39">
        <v>1</v>
      </c>
      <c r="N55" s="40" t="s">
        <v>30</v>
      </c>
    </row>
    <row r="56" spans="1:14" x14ac:dyDescent="0.25">
      <c r="A56" s="37">
        <v>42532</v>
      </c>
      <c r="B56" s="20">
        <v>10</v>
      </c>
      <c r="C56" s="20">
        <v>1</v>
      </c>
      <c r="D56" s="20">
        <v>0</v>
      </c>
      <c r="E56" s="20">
        <v>6</v>
      </c>
      <c r="F56" s="20">
        <v>2016</v>
      </c>
      <c r="G56" s="20">
        <v>1</v>
      </c>
      <c r="H56">
        <v>0.57742944147061992</v>
      </c>
      <c r="I56" s="54"/>
      <c r="J56" s="20">
        <v>0</v>
      </c>
      <c r="K56" s="38">
        <v>0</v>
      </c>
      <c r="L56" s="39">
        <v>0</v>
      </c>
      <c r="M56" s="39">
        <v>1</v>
      </c>
      <c r="N56" s="40" t="s">
        <v>30</v>
      </c>
    </row>
    <row r="57" spans="1:14" x14ac:dyDescent="0.25">
      <c r="A57" s="37">
        <v>42491</v>
      </c>
      <c r="B57" s="20">
        <v>16</v>
      </c>
      <c r="C57" s="20">
        <v>1</v>
      </c>
      <c r="D57" s="20">
        <v>1</v>
      </c>
      <c r="E57" s="20">
        <v>5</v>
      </c>
      <c r="F57" s="20">
        <v>2016</v>
      </c>
      <c r="G57" s="20">
        <v>1</v>
      </c>
      <c r="H57">
        <v>0.7520813275625251</v>
      </c>
      <c r="I57" s="54"/>
      <c r="J57" s="20">
        <v>0</v>
      </c>
      <c r="K57" s="38">
        <v>0</v>
      </c>
      <c r="L57" s="39">
        <v>1</v>
      </c>
      <c r="M57" s="39">
        <v>0</v>
      </c>
      <c r="N57" s="40" t="s">
        <v>29</v>
      </c>
    </row>
    <row r="58" spans="1:14" x14ac:dyDescent="0.25">
      <c r="A58" s="37">
        <v>42512</v>
      </c>
      <c r="B58" s="20">
        <v>16</v>
      </c>
      <c r="C58" s="20">
        <v>1</v>
      </c>
      <c r="D58" s="20">
        <v>1</v>
      </c>
      <c r="E58" s="20">
        <v>5</v>
      </c>
      <c r="F58" s="20">
        <v>2016</v>
      </c>
      <c r="G58" s="20">
        <v>1</v>
      </c>
      <c r="H58">
        <v>0.75470092236982156</v>
      </c>
      <c r="I58" s="54"/>
      <c r="J58" s="20">
        <v>0</v>
      </c>
      <c r="K58" s="38">
        <v>0</v>
      </c>
      <c r="L58" s="39">
        <v>1</v>
      </c>
      <c r="M58" s="39">
        <v>0</v>
      </c>
      <c r="N58" s="40" t="s">
        <v>29</v>
      </c>
    </row>
    <row r="59" spans="1:14" x14ac:dyDescent="0.25">
      <c r="A59" s="37">
        <v>42511</v>
      </c>
      <c r="B59" s="20">
        <v>12</v>
      </c>
      <c r="C59" s="20">
        <v>1</v>
      </c>
      <c r="D59" s="20">
        <v>0</v>
      </c>
      <c r="E59" s="20">
        <v>5</v>
      </c>
      <c r="F59" s="20">
        <v>2016</v>
      </c>
      <c r="G59" s="20">
        <v>1</v>
      </c>
      <c r="H59">
        <v>0.62310425413140846</v>
      </c>
      <c r="I59" s="54"/>
      <c r="J59" s="20">
        <v>0</v>
      </c>
      <c r="K59" s="38">
        <v>0</v>
      </c>
      <c r="L59" s="39">
        <v>0</v>
      </c>
      <c r="M59" s="39">
        <v>1</v>
      </c>
      <c r="N59" s="40" t="s">
        <v>30</v>
      </c>
    </row>
    <row r="60" spans="1:14" x14ac:dyDescent="0.25">
      <c r="A60" s="37">
        <v>42533</v>
      </c>
      <c r="B60" s="20">
        <v>13</v>
      </c>
      <c r="C60" s="20">
        <v>1</v>
      </c>
      <c r="D60" s="20">
        <v>1</v>
      </c>
      <c r="E60" s="20">
        <v>6</v>
      </c>
      <c r="F60" s="20">
        <v>2016</v>
      </c>
      <c r="G60" s="20">
        <v>1</v>
      </c>
      <c r="H60">
        <v>0.72757158349045858</v>
      </c>
      <c r="I60" s="54"/>
      <c r="J60" s="20">
        <v>0</v>
      </c>
      <c r="K60" s="38">
        <v>0</v>
      </c>
      <c r="L60" s="39">
        <v>0</v>
      </c>
      <c r="M60" s="39">
        <v>1</v>
      </c>
      <c r="N60" s="40" t="s">
        <v>30</v>
      </c>
    </row>
    <row r="61" spans="1:14" x14ac:dyDescent="0.25">
      <c r="A61" s="37">
        <v>42532</v>
      </c>
      <c r="B61" s="20">
        <v>12</v>
      </c>
      <c r="C61" s="20">
        <v>1</v>
      </c>
      <c r="D61" s="20">
        <v>0</v>
      </c>
      <c r="E61" s="20">
        <v>6</v>
      </c>
      <c r="F61" s="20">
        <v>2016</v>
      </c>
      <c r="G61" s="20">
        <v>1</v>
      </c>
      <c r="H61">
        <v>0.5824399038221838</v>
      </c>
      <c r="I61" s="54"/>
      <c r="J61" s="20">
        <v>0</v>
      </c>
      <c r="K61" s="38">
        <v>0</v>
      </c>
      <c r="L61" s="39">
        <v>0</v>
      </c>
      <c r="M61" s="39">
        <v>1</v>
      </c>
      <c r="N61" s="40" t="s">
        <v>30</v>
      </c>
    </row>
    <row r="62" spans="1:14" x14ac:dyDescent="0.25">
      <c r="A62" s="37">
        <v>42491</v>
      </c>
      <c r="B62" s="20">
        <v>11</v>
      </c>
      <c r="C62" s="20">
        <v>1</v>
      </c>
      <c r="D62" s="20">
        <v>1</v>
      </c>
      <c r="E62" s="20">
        <v>5</v>
      </c>
      <c r="F62" s="20">
        <v>2016</v>
      </c>
      <c r="G62" s="20">
        <v>1</v>
      </c>
      <c r="H62">
        <v>0.75775963103393895</v>
      </c>
      <c r="I62" s="54"/>
      <c r="J62" s="20">
        <v>0</v>
      </c>
      <c r="K62" s="38">
        <v>0</v>
      </c>
      <c r="L62" s="39">
        <v>0</v>
      </c>
      <c r="M62" s="39">
        <v>1</v>
      </c>
      <c r="N62" s="40" t="s">
        <v>30</v>
      </c>
    </row>
    <row r="63" spans="1:14" x14ac:dyDescent="0.25">
      <c r="A63" s="37">
        <v>42498</v>
      </c>
      <c r="B63" s="20">
        <v>10</v>
      </c>
      <c r="C63" s="20">
        <v>1</v>
      </c>
      <c r="D63" s="20">
        <v>1</v>
      </c>
      <c r="E63" s="20">
        <v>5</v>
      </c>
      <c r="F63" s="20">
        <v>2016</v>
      </c>
      <c r="G63" s="20">
        <v>1</v>
      </c>
      <c r="H63">
        <v>0.75798726095220192</v>
      </c>
      <c r="I63" s="54"/>
      <c r="J63" s="20">
        <v>0</v>
      </c>
      <c r="K63" s="38">
        <v>0</v>
      </c>
      <c r="L63" s="39">
        <v>0</v>
      </c>
      <c r="M63" s="39">
        <v>1</v>
      </c>
      <c r="N63" s="40" t="s">
        <v>30</v>
      </c>
    </row>
    <row r="64" spans="1:14" x14ac:dyDescent="0.25">
      <c r="A64" s="37">
        <v>42491</v>
      </c>
      <c r="B64" s="20">
        <v>10</v>
      </c>
      <c r="C64" s="20">
        <v>1</v>
      </c>
      <c r="D64" s="20">
        <v>1</v>
      </c>
      <c r="E64" s="20">
        <v>5</v>
      </c>
      <c r="F64" s="20">
        <v>2016</v>
      </c>
      <c r="G64" s="20">
        <v>1</v>
      </c>
      <c r="H64">
        <v>0.75984855199949153</v>
      </c>
      <c r="I64" s="54"/>
      <c r="J64" s="20">
        <v>0</v>
      </c>
      <c r="K64" s="38">
        <v>0</v>
      </c>
      <c r="L64" s="39">
        <v>0</v>
      </c>
      <c r="M64" s="39">
        <v>1</v>
      </c>
      <c r="N64" s="40" t="s">
        <v>30</v>
      </c>
    </row>
    <row r="65" spans="1:14" x14ac:dyDescent="0.25">
      <c r="A65" s="37">
        <v>42533</v>
      </c>
      <c r="B65" s="20">
        <v>9</v>
      </c>
      <c r="C65" s="20">
        <v>1</v>
      </c>
      <c r="D65" s="20">
        <v>1</v>
      </c>
      <c r="E65" s="20">
        <v>6</v>
      </c>
      <c r="F65" s="20">
        <v>2016</v>
      </c>
      <c r="G65" s="20">
        <v>1</v>
      </c>
      <c r="H65">
        <v>0.73161760949086874</v>
      </c>
      <c r="I65" s="54"/>
      <c r="J65" s="20">
        <v>0</v>
      </c>
      <c r="K65" s="38">
        <v>0</v>
      </c>
      <c r="L65" s="39">
        <v>0</v>
      </c>
      <c r="M65" s="39">
        <v>1</v>
      </c>
      <c r="N65" s="40" t="s">
        <v>30</v>
      </c>
    </row>
    <row r="66" spans="1:14" x14ac:dyDescent="0.25">
      <c r="A66" s="37">
        <v>42463</v>
      </c>
      <c r="B66" s="20">
        <v>12</v>
      </c>
      <c r="C66" s="20">
        <v>1</v>
      </c>
      <c r="D66" s="20">
        <v>1</v>
      </c>
      <c r="E66" s="20">
        <v>4</v>
      </c>
      <c r="F66" s="20">
        <v>2016</v>
      </c>
      <c r="G66" s="20">
        <v>0</v>
      </c>
      <c r="H66">
        <v>0.73767126626469792</v>
      </c>
      <c r="I66" s="54"/>
      <c r="J66" s="20">
        <v>0</v>
      </c>
      <c r="K66" s="38">
        <v>0</v>
      </c>
      <c r="L66" s="39">
        <v>0</v>
      </c>
      <c r="M66" s="39">
        <v>1</v>
      </c>
      <c r="N66" s="40" t="s">
        <v>30</v>
      </c>
    </row>
    <row r="67" spans="1:14" x14ac:dyDescent="0.25">
      <c r="A67" s="37">
        <v>42498</v>
      </c>
      <c r="B67" s="20">
        <v>11</v>
      </c>
      <c r="C67" s="20">
        <v>1</v>
      </c>
      <c r="D67" s="20">
        <v>1</v>
      </c>
      <c r="E67" s="20">
        <v>5</v>
      </c>
      <c r="F67" s="20">
        <v>2016</v>
      </c>
      <c r="G67" s="20">
        <v>1</v>
      </c>
      <c r="H67">
        <v>0.76155114983397332</v>
      </c>
      <c r="I67" s="54"/>
      <c r="J67" s="20">
        <v>0</v>
      </c>
      <c r="K67" s="38">
        <v>0</v>
      </c>
      <c r="L67" s="39">
        <v>0</v>
      </c>
      <c r="M67" s="39">
        <v>1</v>
      </c>
      <c r="N67" s="40" t="s">
        <v>30</v>
      </c>
    </row>
    <row r="68" spans="1:14" x14ac:dyDescent="0.25">
      <c r="A68" s="37">
        <v>42525</v>
      </c>
      <c r="B68" s="20">
        <v>5</v>
      </c>
      <c r="C68" s="20">
        <v>1</v>
      </c>
      <c r="D68" s="20">
        <v>0</v>
      </c>
      <c r="E68" s="20">
        <v>6</v>
      </c>
      <c r="F68" s="20">
        <v>2016</v>
      </c>
      <c r="G68" s="20">
        <v>1</v>
      </c>
      <c r="H68">
        <v>0.73294700288122749</v>
      </c>
      <c r="I68" s="54"/>
      <c r="J68" s="20">
        <v>0</v>
      </c>
      <c r="K68" s="38">
        <v>0</v>
      </c>
      <c r="L68" s="39">
        <v>0</v>
      </c>
      <c r="M68" s="39">
        <v>1</v>
      </c>
      <c r="N68" s="40" t="s">
        <v>30</v>
      </c>
    </row>
    <row r="69" spans="1:14" x14ac:dyDescent="0.25">
      <c r="A69" s="37">
        <v>42526</v>
      </c>
      <c r="B69" s="20">
        <v>15</v>
      </c>
      <c r="C69" s="20">
        <v>1</v>
      </c>
      <c r="D69" s="20">
        <v>1</v>
      </c>
      <c r="E69" s="20">
        <v>6</v>
      </c>
      <c r="F69" s="20">
        <v>2016</v>
      </c>
      <c r="G69" s="20">
        <v>1</v>
      </c>
      <c r="H69">
        <v>0.73558379246398831</v>
      </c>
      <c r="I69" s="54"/>
      <c r="J69" s="20">
        <v>0</v>
      </c>
      <c r="K69" s="38">
        <v>0</v>
      </c>
      <c r="L69" s="39">
        <v>1</v>
      </c>
      <c r="M69" s="39">
        <v>0</v>
      </c>
      <c r="N69" s="40" t="s">
        <v>29</v>
      </c>
    </row>
    <row r="70" spans="1:14" x14ac:dyDescent="0.25">
      <c r="A70" s="37">
        <v>42470</v>
      </c>
      <c r="B70" s="20">
        <v>12</v>
      </c>
      <c r="C70" s="20">
        <v>1</v>
      </c>
      <c r="D70" s="20">
        <v>1</v>
      </c>
      <c r="E70" s="20">
        <v>4</v>
      </c>
      <c r="F70" s="20">
        <v>2016</v>
      </c>
      <c r="G70" s="20">
        <v>0</v>
      </c>
      <c r="H70">
        <v>0.74431619688555806</v>
      </c>
      <c r="I70" s="54"/>
      <c r="J70" s="20">
        <v>0</v>
      </c>
      <c r="K70" s="38">
        <v>0</v>
      </c>
      <c r="L70" s="39">
        <v>0</v>
      </c>
      <c r="M70" s="39">
        <v>1</v>
      </c>
      <c r="N70" s="40" t="s">
        <v>30</v>
      </c>
    </row>
    <row r="71" spans="1:14" x14ac:dyDescent="0.25">
      <c r="A71" s="37">
        <v>42477</v>
      </c>
      <c r="B71" s="20">
        <v>15</v>
      </c>
      <c r="C71" s="20">
        <v>1</v>
      </c>
      <c r="D71" s="20">
        <v>1</v>
      </c>
      <c r="E71" s="20">
        <v>4</v>
      </c>
      <c r="F71" s="20">
        <v>2016</v>
      </c>
      <c r="G71" s="20">
        <v>0</v>
      </c>
      <c r="H71">
        <v>0.74446656040275261</v>
      </c>
      <c r="I71" s="54"/>
      <c r="J71" s="20">
        <v>0</v>
      </c>
      <c r="K71" s="38">
        <v>0</v>
      </c>
      <c r="L71" s="39">
        <v>1</v>
      </c>
      <c r="M71" s="39">
        <v>0</v>
      </c>
      <c r="N71" s="40" t="s">
        <v>29</v>
      </c>
    </row>
    <row r="72" spans="1:14" x14ac:dyDescent="0.25">
      <c r="A72" s="37">
        <v>42518</v>
      </c>
      <c r="B72" s="20">
        <v>12</v>
      </c>
      <c r="C72" s="20">
        <v>1</v>
      </c>
      <c r="D72" s="20">
        <v>0</v>
      </c>
      <c r="E72" s="20">
        <v>5</v>
      </c>
      <c r="F72" s="20">
        <v>2016</v>
      </c>
      <c r="G72" s="20">
        <v>1</v>
      </c>
      <c r="H72">
        <v>0.63348375674895308</v>
      </c>
      <c r="I72" s="54"/>
      <c r="J72" s="20">
        <v>0</v>
      </c>
      <c r="K72" s="38">
        <v>0</v>
      </c>
      <c r="L72" s="39">
        <v>0</v>
      </c>
      <c r="M72" s="39">
        <v>1</v>
      </c>
      <c r="N72" s="40" t="s">
        <v>30</v>
      </c>
    </row>
    <row r="73" spans="1:14" x14ac:dyDescent="0.25">
      <c r="A73" s="37">
        <v>42497</v>
      </c>
      <c r="B73" s="20">
        <v>14</v>
      </c>
      <c r="C73" s="20">
        <v>1</v>
      </c>
      <c r="D73" s="20">
        <v>0</v>
      </c>
      <c r="E73" s="20">
        <v>5</v>
      </c>
      <c r="F73" s="20">
        <v>2016</v>
      </c>
      <c r="G73" s="20">
        <v>1</v>
      </c>
      <c r="H73">
        <v>0.6347748790086406</v>
      </c>
      <c r="I73" s="54"/>
      <c r="J73" s="20">
        <v>0</v>
      </c>
      <c r="K73" s="38">
        <v>0</v>
      </c>
      <c r="L73" s="39">
        <v>0</v>
      </c>
      <c r="M73" s="39">
        <v>1</v>
      </c>
      <c r="N73" s="40" t="s">
        <v>30</v>
      </c>
    </row>
    <row r="74" spans="1:14" x14ac:dyDescent="0.25">
      <c r="A74" s="37">
        <v>42498</v>
      </c>
      <c r="B74" s="20">
        <v>16</v>
      </c>
      <c r="C74" s="20">
        <v>1</v>
      </c>
      <c r="D74" s="20">
        <v>1</v>
      </c>
      <c r="E74" s="20">
        <v>5</v>
      </c>
      <c r="F74" s="20">
        <v>2016</v>
      </c>
      <c r="G74" s="20">
        <v>1</v>
      </c>
      <c r="H74">
        <v>0.77048742791905556</v>
      </c>
      <c r="I74" s="54"/>
      <c r="J74" s="20">
        <v>0</v>
      </c>
      <c r="K74" s="38">
        <v>0</v>
      </c>
      <c r="L74" s="39">
        <v>1</v>
      </c>
      <c r="M74" s="39">
        <v>0</v>
      </c>
      <c r="N74" s="40" t="s">
        <v>29</v>
      </c>
    </row>
    <row r="75" spans="1:14" x14ac:dyDescent="0.25">
      <c r="A75" s="37">
        <v>42525</v>
      </c>
      <c r="B75" s="20">
        <v>14</v>
      </c>
      <c r="C75" s="20">
        <v>1</v>
      </c>
      <c r="D75" s="20">
        <v>0</v>
      </c>
      <c r="E75" s="20">
        <v>6</v>
      </c>
      <c r="F75" s="20">
        <v>2016</v>
      </c>
      <c r="G75" s="20">
        <v>1</v>
      </c>
      <c r="H75">
        <v>0.59561701365406006</v>
      </c>
      <c r="I75" s="54"/>
      <c r="J75" s="20">
        <v>0</v>
      </c>
      <c r="K75" s="38">
        <v>0</v>
      </c>
      <c r="L75" s="39">
        <v>0</v>
      </c>
      <c r="M75" s="39">
        <v>1</v>
      </c>
      <c r="N75" s="40" t="s">
        <v>30</v>
      </c>
    </row>
    <row r="76" spans="1:14" x14ac:dyDescent="0.25">
      <c r="A76" s="37">
        <v>42525</v>
      </c>
      <c r="B76" s="20">
        <v>6</v>
      </c>
      <c r="C76" s="20">
        <v>1</v>
      </c>
      <c r="D76" s="20">
        <v>0</v>
      </c>
      <c r="E76" s="20">
        <v>6</v>
      </c>
      <c r="F76" s="20">
        <v>2016</v>
      </c>
      <c r="G76" s="20">
        <v>1</v>
      </c>
      <c r="H76">
        <v>0.75217675183018617</v>
      </c>
      <c r="I76" s="54"/>
      <c r="J76" s="20">
        <v>0</v>
      </c>
      <c r="K76" s="38">
        <v>0</v>
      </c>
      <c r="L76" s="39">
        <v>0</v>
      </c>
      <c r="M76" s="39">
        <v>1</v>
      </c>
      <c r="N76" s="40" t="s">
        <v>30</v>
      </c>
    </row>
    <row r="77" spans="1:14" x14ac:dyDescent="0.25">
      <c r="A77" s="37">
        <v>42540</v>
      </c>
      <c r="B77" s="20">
        <v>9</v>
      </c>
      <c r="C77" s="20">
        <v>1</v>
      </c>
      <c r="D77" s="20">
        <v>1</v>
      </c>
      <c r="E77" s="20">
        <v>6</v>
      </c>
      <c r="F77" s="20">
        <v>2016</v>
      </c>
      <c r="G77" s="20">
        <v>1</v>
      </c>
      <c r="H77">
        <v>0.75437690904712085</v>
      </c>
      <c r="I77" s="54"/>
      <c r="J77" s="20">
        <v>0</v>
      </c>
      <c r="K77" s="38">
        <v>0</v>
      </c>
      <c r="L77" s="39">
        <v>0</v>
      </c>
      <c r="M77" s="39">
        <v>1</v>
      </c>
      <c r="N77" s="40" t="s">
        <v>30</v>
      </c>
    </row>
    <row r="78" spans="1:14" x14ac:dyDescent="0.25">
      <c r="A78" s="37">
        <v>42512</v>
      </c>
      <c r="B78" s="20">
        <v>5</v>
      </c>
      <c r="C78" s="20">
        <v>1</v>
      </c>
      <c r="D78" s="20">
        <v>1</v>
      </c>
      <c r="E78" s="20">
        <v>5</v>
      </c>
      <c r="F78" s="20">
        <v>2016</v>
      </c>
      <c r="G78" s="20">
        <v>1</v>
      </c>
      <c r="H78">
        <v>0.78522089100895243</v>
      </c>
      <c r="I78" s="54"/>
      <c r="J78" s="20">
        <v>0</v>
      </c>
      <c r="K78" s="38">
        <v>0</v>
      </c>
      <c r="L78" s="39">
        <v>0</v>
      </c>
      <c r="M78" s="39">
        <v>1</v>
      </c>
      <c r="N78" s="40" t="s">
        <v>30</v>
      </c>
    </row>
    <row r="79" spans="1:14" x14ac:dyDescent="0.25">
      <c r="A79" s="37">
        <v>42477</v>
      </c>
      <c r="B79" s="20">
        <v>12</v>
      </c>
      <c r="C79" s="20">
        <v>1</v>
      </c>
      <c r="D79" s="20">
        <v>1</v>
      </c>
      <c r="E79" s="20">
        <v>4</v>
      </c>
      <c r="F79" s="20">
        <v>2016</v>
      </c>
      <c r="G79" s="20">
        <v>0</v>
      </c>
      <c r="H79">
        <v>0.76152306986168006</v>
      </c>
      <c r="I79" s="54"/>
      <c r="J79" s="20">
        <v>0</v>
      </c>
      <c r="K79" s="38">
        <v>0</v>
      </c>
      <c r="L79" s="39">
        <v>0</v>
      </c>
      <c r="M79" s="39">
        <v>1</v>
      </c>
      <c r="N79" s="40" t="s">
        <v>30</v>
      </c>
    </row>
    <row r="80" spans="1:14" x14ac:dyDescent="0.25">
      <c r="A80" s="37">
        <v>42526</v>
      </c>
      <c r="B80" s="20">
        <v>8</v>
      </c>
      <c r="C80" s="20">
        <v>1</v>
      </c>
      <c r="D80" s="20">
        <v>1</v>
      </c>
      <c r="E80" s="20">
        <v>6</v>
      </c>
      <c r="F80" s="20">
        <v>2016</v>
      </c>
      <c r="G80" s="20">
        <v>1</v>
      </c>
      <c r="H80">
        <v>0.75558403524751194</v>
      </c>
      <c r="I80" s="54"/>
      <c r="J80" s="20">
        <v>0</v>
      </c>
      <c r="K80" s="38">
        <v>0</v>
      </c>
      <c r="L80" s="39">
        <v>0</v>
      </c>
      <c r="M80" s="39">
        <v>1</v>
      </c>
      <c r="N80" s="40" t="s">
        <v>30</v>
      </c>
    </row>
    <row r="81" spans="1:14" x14ac:dyDescent="0.25">
      <c r="A81" s="37">
        <v>42497</v>
      </c>
      <c r="B81" s="20">
        <v>5</v>
      </c>
      <c r="C81" s="20">
        <v>1</v>
      </c>
      <c r="D81" s="20">
        <v>0</v>
      </c>
      <c r="E81" s="20">
        <v>5</v>
      </c>
      <c r="F81" s="20">
        <v>2016</v>
      </c>
      <c r="G81" s="20">
        <v>1</v>
      </c>
      <c r="H81">
        <v>0.7888370873744025</v>
      </c>
      <c r="I81" s="54"/>
      <c r="J81" s="20">
        <v>0</v>
      </c>
      <c r="K81" s="38">
        <v>0</v>
      </c>
      <c r="L81" s="39">
        <v>0</v>
      </c>
      <c r="M81" s="39">
        <v>1</v>
      </c>
      <c r="N81" s="40" t="s">
        <v>30</v>
      </c>
    </row>
    <row r="82" spans="1:14" x14ac:dyDescent="0.25">
      <c r="A82" s="37">
        <v>42497</v>
      </c>
      <c r="B82" s="20">
        <v>13</v>
      </c>
      <c r="C82" s="20">
        <v>1</v>
      </c>
      <c r="D82" s="20">
        <v>0</v>
      </c>
      <c r="E82" s="20">
        <v>5</v>
      </c>
      <c r="F82" s="20">
        <v>2016</v>
      </c>
      <c r="G82" s="20">
        <v>1</v>
      </c>
      <c r="H82">
        <v>0.65051674152577188</v>
      </c>
      <c r="I82" s="54"/>
      <c r="J82" s="20">
        <v>0</v>
      </c>
      <c r="K82" s="38">
        <v>0</v>
      </c>
      <c r="L82" s="39">
        <v>0</v>
      </c>
      <c r="M82" s="39">
        <v>1</v>
      </c>
      <c r="N82" s="40" t="s">
        <v>30</v>
      </c>
    </row>
    <row r="83" spans="1:14" x14ac:dyDescent="0.25">
      <c r="A83" s="37">
        <v>42511</v>
      </c>
      <c r="B83" s="20">
        <v>5</v>
      </c>
      <c r="C83" s="20">
        <v>1</v>
      </c>
      <c r="D83" s="20">
        <v>0</v>
      </c>
      <c r="E83" s="20">
        <v>5</v>
      </c>
      <c r="F83" s="20">
        <v>2016</v>
      </c>
      <c r="G83" s="20">
        <v>1</v>
      </c>
      <c r="H83">
        <v>0.79131880877078864</v>
      </c>
      <c r="I83" s="54"/>
      <c r="J83" s="20">
        <v>0</v>
      </c>
      <c r="K83" s="38">
        <v>0</v>
      </c>
      <c r="L83" s="39">
        <v>0</v>
      </c>
      <c r="M83" s="39">
        <v>1</v>
      </c>
      <c r="N83" s="40" t="s">
        <v>30</v>
      </c>
    </row>
    <row r="84" spans="1:14" x14ac:dyDescent="0.25">
      <c r="A84" s="37">
        <v>42512</v>
      </c>
      <c r="B84" s="20">
        <v>6</v>
      </c>
      <c r="C84" s="20">
        <v>1</v>
      </c>
      <c r="D84" s="20">
        <v>1</v>
      </c>
      <c r="E84" s="20">
        <v>5</v>
      </c>
      <c r="F84" s="20">
        <v>2016</v>
      </c>
      <c r="G84" s="20">
        <v>1</v>
      </c>
      <c r="H84">
        <v>0.79343089310218207</v>
      </c>
      <c r="I84" s="54"/>
      <c r="J84" s="20">
        <v>0</v>
      </c>
      <c r="K84" s="38">
        <v>0</v>
      </c>
      <c r="L84" s="39">
        <v>0</v>
      </c>
      <c r="M84" s="39">
        <v>1</v>
      </c>
      <c r="N84" s="40" t="s">
        <v>30</v>
      </c>
    </row>
    <row r="85" spans="1:14" x14ac:dyDescent="0.25">
      <c r="A85" s="37">
        <v>42512</v>
      </c>
      <c r="B85" s="20">
        <v>9</v>
      </c>
      <c r="C85" s="20">
        <v>1</v>
      </c>
      <c r="D85" s="20">
        <v>1</v>
      </c>
      <c r="E85" s="20">
        <v>5</v>
      </c>
      <c r="F85" s="20">
        <v>2016</v>
      </c>
      <c r="G85" s="20">
        <v>1</v>
      </c>
      <c r="H85">
        <v>0.79394266186530449</v>
      </c>
      <c r="I85" s="54"/>
      <c r="J85" s="20">
        <v>0</v>
      </c>
      <c r="K85" s="38">
        <v>0</v>
      </c>
      <c r="L85" s="39">
        <v>0</v>
      </c>
      <c r="M85" s="39">
        <v>1</v>
      </c>
      <c r="N85" s="40" t="s">
        <v>30</v>
      </c>
    </row>
    <row r="86" spans="1:14" x14ac:dyDescent="0.25">
      <c r="A86" s="37">
        <v>42498</v>
      </c>
      <c r="B86" s="20">
        <v>5</v>
      </c>
      <c r="C86" s="20">
        <v>1</v>
      </c>
      <c r="D86" s="20">
        <v>1</v>
      </c>
      <c r="E86" s="20">
        <v>5</v>
      </c>
      <c r="F86" s="20">
        <v>2016</v>
      </c>
      <c r="G86" s="20">
        <v>1</v>
      </c>
      <c r="H86">
        <v>0.79418266271812454</v>
      </c>
      <c r="I86" s="54"/>
      <c r="J86" s="20">
        <v>0</v>
      </c>
      <c r="K86" s="38">
        <v>0</v>
      </c>
      <c r="L86" s="39">
        <v>0</v>
      </c>
      <c r="M86" s="39">
        <v>1</v>
      </c>
      <c r="N86" s="40" t="s">
        <v>30</v>
      </c>
    </row>
    <row r="87" spans="1:14" x14ac:dyDescent="0.25">
      <c r="A87" s="37">
        <v>42525</v>
      </c>
      <c r="B87" s="20">
        <v>4</v>
      </c>
      <c r="C87" s="20">
        <v>1</v>
      </c>
      <c r="D87" s="20">
        <v>0</v>
      </c>
      <c r="E87" s="20">
        <v>6</v>
      </c>
      <c r="F87" s="20">
        <v>2016</v>
      </c>
      <c r="G87" s="20">
        <v>1</v>
      </c>
      <c r="H87">
        <v>0.76465669139904358</v>
      </c>
      <c r="I87" s="54"/>
      <c r="J87" s="20">
        <v>0</v>
      </c>
      <c r="K87" s="38">
        <v>0</v>
      </c>
      <c r="L87" s="39">
        <v>0</v>
      </c>
      <c r="M87" s="39">
        <v>1</v>
      </c>
      <c r="N87" s="40" t="s">
        <v>30</v>
      </c>
    </row>
    <row r="88" spans="1:14" x14ac:dyDescent="0.25">
      <c r="A88" s="37">
        <v>42512</v>
      </c>
      <c r="B88" s="20">
        <v>7</v>
      </c>
      <c r="C88" s="20">
        <v>1</v>
      </c>
      <c r="D88" s="20">
        <v>1</v>
      </c>
      <c r="E88" s="20">
        <v>5</v>
      </c>
      <c r="F88" s="20">
        <v>2016</v>
      </c>
      <c r="G88" s="20">
        <v>1</v>
      </c>
      <c r="H88">
        <v>0.79586763996744259</v>
      </c>
      <c r="I88" s="54"/>
      <c r="J88" s="20">
        <v>0</v>
      </c>
      <c r="K88" s="38">
        <v>0</v>
      </c>
      <c r="L88" s="39">
        <v>0</v>
      </c>
      <c r="M88" s="39">
        <v>1</v>
      </c>
      <c r="N88" s="40" t="s">
        <v>30</v>
      </c>
    </row>
    <row r="89" spans="1:14" x14ac:dyDescent="0.25">
      <c r="A89" s="37">
        <v>42512</v>
      </c>
      <c r="B89" s="20">
        <v>8</v>
      </c>
      <c r="C89" s="20">
        <v>1</v>
      </c>
      <c r="D89" s="20">
        <v>1</v>
      </c>
      <c r="E89" s="20">
        <v>5</v>
      </c>
      <c r="F89" s="20">
        <v>2016</v>
      </c>
      <c r="G89" s="20">
        <v>1</v>
      </c>
      <c r="H89">
        <v>0.79707889616476024</v>
      </c>
      <c r="I89" s="54"/>
      <c r="J89" s="20">
        <v>0</v>
      </c>
      <c r="K89" s="38">
        <v>0</v>
      </c>
      <c r="L89" s="39">
        <v>0</v>
      </c>
      <c r="M89" s="39">
        <v>1</v>
      </c>
      <c r="N89" s="40" t="s">
        <v>30</v>
      </c>
    </row>
    <row r="90" spans="1:14" x14ac:dyDescent="0.25">
      <c r="A90" s="37">
        <v>42456</v>
      </c>
      <c r="B90" s="20">
        <v>14</v>
      </c>
      <c r="C90" s="20">
        <v>1</v>
      </c>
      <c r="D90" s="20">
        <v>1</v>
      </c>
      <c r="E90" s="20">
        <v>3</v>
      </c>
      <c r="F90" s="20">
        <v>2016</v>
      </c>
      <c r="G90" s="20">
        <v>0</v>
      </c>
      <c r="H90">
        <v>0.70189880644129898</v>
      </c>
      <c r="I90" s="54"/>
      <c r="J90" s="20">
        <v>0</v>
      </c>
      <c r="K90" s="38">
        <v>0</v>
      </c>
      <c r="L90" s="39">
        <v>0</v>
      </c>
      <c r="M90" s="39">
        <v>1</v>
      </c>
      <c r="N90" s="40" t="s">
        <v>30</v>
      </c>
    </row>
    <row r="91" spans="1:14" x14ac:dyDescent="0.25">
      <c r="A91" s="37">
        <v>42526</v>
      </c>
      <c r="B91" s="20">
        <v>16</v>
      </c>
      <c r="C91" s="20">
        <v>1</v>
      </c>
      <c r="D91" s="20">
        <v>1</v>
      </c>
      <c r="E91" s="20">
        <v>6</v>
      </c>
      <c r="F91" s="20">
        <v>2016</v>
      </c>
      <c r="G91" s="20">
        <v>1</v>
      </c>
      <c r="H91">
        <v>0.77007611320226999</v>
      </c>
      <c r="I91" s="54"/>
      <c r="J91" s="20">
        <v>0</v>
      </c>
      <c r="K91" s="38">
        <v>0</v>
      </c>
      <c r="L91" s="39">
        <v>1</v>
      </c>
      <c r="M91" s="39">
        <v>0</v>
      </c>
      <c r="N91" s="40" t="s">
        <v>29</v>
      </c>
    </row>
    <row r="92" spans="1:14" x14ac:dyDescent="0.25">
      <c r="A92" s="37">
        <v>42539</v>
      </c>
      <c r="B92" s="20">
        <v>10</v>
      </c>
      <c r="C92" s="20">
        <v>1</v>
      </c>
      <c r="D92" s="20">
        <v>0</v>
      </c>
      <c r="E92" s="20">
        <v>6</v>
      </c>
      <c r="F92" s="20">
        <v>2016</v>
      </c>
      <c r="G92" s="20">
        <v>1</v>
      </c>
      <c r="H92">
        <v>0.61667632266225081</v>
      </c>
      <c r="I92" s="54"/>
      <c r="J92" s="20">
        <v>0</v>
      </c>
      <c r="K92" s="38">
        <v>0</v>
      </c>
      <c r="L92" s="39">
        <v>0</v>
      </c>
      <c r="M92" s="39">
        <v>1</v>
      </c>
      <c r="N92" s="40" t="s">
        <v>30</v>
      </c>
    </row>
    <row r="93" spans="1:14" x14ac:dyDescent="0.25">
      <c r="A93" s="37">
        <v>42498</v>
      </c>
      <c r="B93" s="20">
        <v>6</v>
      </c>
      <c r="C93" s="20">
        <v>1</v>
      </c>
      <c r="D93" s="20">
        <v>1</v>
      </c>
      <c r="E93" s="20">
        <v>5</v>
      </c>
      <c r="F93" s="20">
        <v>2016</v>
      </c>
      <c r="G93" s="20">
        <v>1</v>
      </c>
      <c r="H93">
        <v>0.80211691798953344</v>
      </c>
      <c r="I93" s="54"/>
      <c r="J93" s="20">
        <v>0</v>
      </c>
      <c r="K93" s="38">
        <v>0</v>
      </c>
      <c r="L93" s="39">
        <v>0</v>
      </c>
      <c r="M93" s="39">
        <v>1</v>
      </c>
      <c r="N93" s="40" t="s">
        <v>30</v>
      </c>
    </row>
    <row r="94" spans="1:14" x14ac:dyDescent="0.25">
      <c r="A94" s="37">
        <v>42498</v>
      </c>
      <c r="B94" s="20">
        <v>9</v>
      </c>
      <c r="C94" s="20">
        <v>1</v>
      </c>
      <c r="D94" s="20">
        <v>1</v>
      </c>
      <c r="E94" s="20">
        <v>5</v>
      </c>
      <c r="F94" s="20">
        <v>2016</v>
      </c>
      <c r="G94" s="20">
        <v>1</v>
      </c>
      <c r="H94">
        <v>0.80276656016356629</v>
      </c>
      <c r="I94" s="54"/>
      <c r="J94" s="20">
        <v>0</v>
      </c>
      <c r="K94" s="38">
        <v>0</v>
      </c>
      <c r="L94" s="39">
        <v>0</v>
      </c>
      <c r="M94" s="39">
        <v>1</v>
      </c>
      <c r="N94" s="40" t="s">
        <v>30</v>
      </c>
    </row>
    <row r="95" spans="1:14" x14ac:dyDescent="0.25">
      <c r="A95" s="37">
        <v>42449</v>
      </c>
      <c r="B95" s="20">
        <v>14</v>
      </c>
      <c r="C95" s="20">
        <v>1</v>
      </c>
      <c r="D95" s="20">
        <v>1</v>
      </c>
      <c r="E95" s="20">
        <v>3</v>
      </c>
      <c r="F95" s="20">
        <v>2016</v>
      </c>
      <c r="G95" s="20">
        <v>0</v>
      </c>
      <c r="H95">
        <v>0.70509893964100279</v>
      </c>
      <c r="I95" s="54"/>
      <c r="J95" s="20">
        <v>0</v>
      </c>
      <c r="K95" s="38">
        <v>0</v>
      </c>
      <c r="L95" s="39">
        <v>0</v>
      </c>
      <c r="M95" s="39">
        <v>1</v>
      </c>
      <c r="N95" s="40" t="s">
        <v>30</v>
      </c>
    </row>
    <row r="96" spans="1:14" x14ac:dyDescent="0.25">
      <c r="A96" s="37">
        <v>42511</v>
      </c>
      <c r="B96" s="20">
        <v>14</v>
      </c>
      <c r="C96" s="20">
        <v>1</v>
      </c>
      <c r="D96" s="20">
        <v>0</v>
      </c>
      <c r="E96" s="20">
        <v>5</v>
      </c>
      <c r="F96" s="20">
        <v>2016</v>
      </c>
      <c r="G96" s="20">
        <v>1</v>
      </c>
      <c r="H96">
        <v>0.66205652250065694</v>
      </c>
      <c r="I96" s="54"/>
      <c r="J96" s="20">
        <v>0</v>
      </c>
      <c r="K96" s="38">
        <v>0</v>
      </c>
      <c r="L96" s="39">
        <v>0</v>
      </c>
      <c r="M96" s="39">
        <v>1</v>
      </c>
      <c r="N96" s="40" t="s">
        <v>30</v>
      </c>
    </row>
    <row r="97" spans="1:15" x14ac:dyDescent="0.25">
      <c r="A97" s="37">
        <v>42463</v>
      </c>
      <c r="B97" s="20">
        <v>10</v>
      </c>
      <c r="C97" s="20">
        <v>1</v>
      </c>
      <c r="D97" s="20">
        <v>1</v>
      </c>
      <c r="E97" s="20">
        <v>4</v>
      </c>
      <c r="F97" s="20">
        <v>2016</v>
      </c>
      <c r="G97" s="20">
        <v>0</v>
      </c>
      <c r="H97">
        <v>0.77901522530404343</v>
      </c>
      <c r="I97" s="54"/>
      <c r="J97" s="20">
        <v>0</v>
      </c>
      <c r="K97" s="38">
        <v>0</v>
      </c>
      <c r="L97" s="39">
        <v>0</v>
      </c>
      <c r="M97" s="39">
        <v>1</v>
      </c>
      <c r="N97" s="40" t="s">
        <v>30</v>
      </c>
    </row>
    <row r="98" spans="1:15" x14ac:dyDescent="0.25">
      <c r="A98" s="37">
        <v>42498</v>
      </c>
      <c r="B98" s="20">
        <v>7</v>
      </c>
      <c r="C98" s="20">
        <v>1</v>
      </c>
      <c r="D98" s="20">
        <v>1</v>
      </c>
      <c r="E98" s="20">
        <v>5</v>
      </c>
      <c r="F98" s="20">
        <v>2016</v>
      </c>
      <c r="G98" s="20">
        <v>1</v>
      </c>
      <c r="H98">
        <v>0.80476047497115966</v>
      </c>
      <c r="I98" s="54"/>
      <c r="J98" s="20">
        <v>0</v>
      </c>
      <c r="K98" s="38">
        <v>0</v>
      </c>
      <c r="L98" s="39">
        <v>0</v>
      </c>
      <c r="M98" s="39">
        <v>1</v>
      </c>
      <c r="N98" s="40" t="s">
        <v>30</v>
      </c>
    </row>
    <row r="99" spans="1:15" x14ac:dyDescent="0.25">
      <c r="A99" s="37">
        <v>42497</v>
      </c>
      <c r="B99" s="20">
        <v>10</v>
      </c>
      <c r="C99" s="20">
        <v>1</v>
      </c>
      <c r="D99" s="20">
        <v>0</v>
      </c>
      <c r="E99" s="20">
        <v>5</v>
      </c>
      <c r="F99" s="20">
        <v>2016</v>
      </c>
      <c r="G99" s="20">
        <v>1</v>
      </c>
      <c r="H99">
        <v>0.66346094538005096</v>
      </c>
      <c r="I99" s="54"/>
      <c r="J99" s="20">
        <v>0</v>
      </c>
      <c r="K99" s="38">
        <v>0</v>
      </c>
      <c r="L99" s="39">
        <v>0</v>
      </c>
      <c r="M99" s="39">
        <v>1</v>
      </c>
      <c r="N99" s="40" t="s">
        <v>30</v>
      </c>
    </row>
    <row r="100" spans="1:15" x14ac:dyDescent="0.25">
      <c r="A100" s="37">
        <v>42491</v>
      </c>
      <c r="B100" s="20">
        <v>5</v>
      </c>
      <c r="C100" s="20">
        <v>1</v>
      </c>
      <c r="D100" s="20">
        <v>1</v>
      </c>
      <c r="E100" s="20">
        <v>5</v>
      </c>
      <c r="F100" s="20">
        <v>2016</v>
      </c>
      <c r="G100" s="20">
        <v>1</v>
      </c>
      <c r="H100">
        <v>0.80514359888549669</v>
      </c>
      <c r="I100" s="54"/>
      <c r="J100" s="20">
        <v>0</v>
      </c>
      <c r="K100" s="38">
        <v>0</v>
      </c>
      <c r="L100" s="39">
        <v>0</v>
      </c>
      <c r="M100" s="39">
        <v>1</v>
      </c>
      <c r="N100" s="40" t="s">
        <v>30</v>
      </c>
    </row>
    <row r="101" spans="1:15" x14ac:dyDescent="0.25">
      <c r="A101" s="37">
        <v>42498</v>
      </c>
      <c r="B101" s="20">
        <v>8</v>
      </c>
      <c r="C101" s="20">
        <v>1</v>
      </c>
      <c r="D101" s="20">
        <v>1</v>
      </c>
      <c r="E101" s="20">
        <v>5</v>
      </c>
      <c r="F101" s="20">
        <v>2016</v>
      </c>
      <c r="G101" s="20">
        <v>1</v>
      </c>
      <c r="H101">
        <v>0.80576492105211173</v>
      </c>
      <c r="I101" s="54"/>
      <c r="J101" s="20">
        <v>0</v>
      </c>
      <c r="K101" s="38">
        <v>0</v>
      </c>
      <c r="L101" s="39">
        <v>0</v>
      </c>
      <c r="M101" s="39">
        <v>1</v>
      </c>
      <c r="N101" s="40" t="s">
        <v>30</v>
      </c>
    </row>
    <row r="102" spans="1:15" x14ac:dyDescent="0.25">
      <c r="A102" s="37">
        <v>42504</v>
      </c>
      <c r="B102" s="20">
        <v>12</v>
      </c>
      <c r="C102" s="20">
        <v>1</v>
      </c>
      <c r="D102" s="20">
        <v>0</v>
      </c>
      <c r="E102" s="20">
        <v>5</v>
      </c>
      <c r="F102" s="20">
        <v>2016</v>
      </c>
      <c r="G102" s="20">
        <v>1</v>
      </c>
      <c r="H102">
        <v>0.6643386716338946</v>
      </c>
      <c r="I102" s="54"/>
      <c r="J102" s="20">
        <v>0</v>
      </c>
      <c r="K102" s="38">
        <v>0</v>
      </c>
      <c r="L102" s="39">
        <v>0</v>
      </c>
      <c r="M102" s="39">
        <v>1</v>
      </c>
      <c r="N102" s="40" t="s">
        <v>30</v>
      </c>
    </row>
    <row r="103" spans="1:15" x14ac:dyDescent="0.25">
      <c r="A103" s="37"/>
      <c r="B103" s="20"/>
      <c r="C103" s="20"/>
      <c r="D103" s="20"/>
      <c r="E103" s="20"/>
      <c r="F103" s="20"/>
      <c r="G103" s="12">
        <f>100-SUM(G3:G102)</f>
        <v>17</v>
      </c>
      <c r="H103" s="12"/>
      <c r="I103" s="55"/>
      <c r="J103" s="12"/>
      <c r="K103" s="11">
        <f t="shared" ref="K103:L103" si="0">SUM(K3:K102)</f>
        <v>0</v>
      </c>
      <c r="L103" s="11">
        <f t="shared" si="0"/>
        <v>13</v>
      </c>
      <c r="M103" s="11">
        <f>SUM(M3:M102)</f>
        <v>87</v>
      </c>
      <c r="N103" s="11"/>
      <c r="O103" s="11"/>
    </row>
  </sheetData>
  <sortState ref="A3:N103">
    <sortCondition ref="I3:I103"/>
  </sortState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Summary</vt:lpstr>
      <vt:lpstr>2020 Top 100</vt:lpstr>
      <vt:lpstr>2016 Top 100</vt:lpstr>
      <vt:lpstr>2020 Bottom 100</vt:lpstr>
      <vt:lpstr>2016 Bottom 100</vt:lpstr>
      <vt:lpstr>'2016 Bottom 100'!Print_Titles</vt:lpstr>
      <vt:lpstr>'2016 Top 100'!Print_Titles</vt:lpstr>
      <vt:lpstr>'2020 Bottom 100'!Print_Titles</vt:lpstr>
      <vt:lpstr>'2020 Top 100'!Print_Titles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Montoya, Ben</dc:creator>
  <cp:lastModifiedBy>Anderson, Gregory S</cp:lastModifiedBy>
  <cp:lastPrinted>2019-05-13T20:25:08Z</cp:lastPrinted>
  <dcterms:created xsi:type="dcterms:W3CDTF">2019-01-20T00:12:24Z</dcterms:created>
  <dcterms:modified xsi:type="dcterms:W3CDTF">2019-05-20T16:03:19Z</dcterms:modified>
</cp:coreProperties>
</file>